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sarelk\Documents\משרד התרבות\מינהל תרבות\ספריות ניידות\"/>
    </mc:Choice>
  </mc:AlternateContent>
  <bookViews>
    <workbookView xWindow="0" yWindow="0" windowWidth="24000" windowHeight="9216"/>
  </bookViews>
  <sheets>
    <sheet name="תנאי סף" sheetId="1" r:id="rId1"/>
    <sheet name="איכות" sheetId="2" r:id="rId2"/>
    <sheet name="לקוחות" sheetId="9" r:id="rId3"/>
    <sheet name="ראיון " sheetId="6" r:id="rId4"/>
    <sheet name="מחיר וסיכום" sheetId="3" state="hidden" r:id="rId5"/>
  </sheets>
  <definedNames>
    <definedName name="_Ref179538436" localSheetId="0">'תנאי סף'!$D$48</definedName>
    <definedName name="_Ref296892477" localSheetId="0">'תנאי סף'!$D$12</definedName>
    <definedName name="_Ref297537502" localSheetId="0">'תנאי סף'!$D$49</definedName>
    <definedName name="_Ref299614156" localSheetId="0">'תנאי סף'!$D$18</definedName>
    <definedName name="_Ref370930661" localSheetId="0">'תנאי סף'!$D$10</definedName>
    <definedName name="_Ref373241086" localSheetId="0">'תנאי סף'!$D$14</definedName>
    <definedName name="_Ref381015046" localSheetId="0">'תנאי סף'!#REF!</definedName>
    <definedName name="_Ref397199965" localSheetId="0">'תנאי סף'!$D$11</definedName>
    <definedName name="_Ref399016160" localSheetId="0">'תנאי סף'!#REF!</definedName>
    <definedName name="_Ref404259197" localSheetId="0">'תנאי סף'!#REF!</definedName>
    <definedName name="_Ref445211817" localSheetId="0">'תנאי סף'!#REF!</definedName>
    <definedName name="_Ref475886523" localSheetId="1">איכות!$B$8</definedName>
    <definedName name="_Ref485829182" localSheetId="1">איכות!$C$5</definedName>
    <definedName name="_xlnm.Print_Area" localSheetId="0">'תנאי סף'!$A$1:$H$57</definedName>
  </definedNames>
  <calcPr calcId="152511"/>
</workbook>
</file>

<file path=xl/calcChain.xml><?xml version="1.0" encoding="utf-8"?>
<calcChain xmlns="http://schemas.openxmlformats.org/spreadsheetml/2006/main">
  <c r="L8" i="2" l="1"/>
  <c r="J8" i="2"/>
  <c r="H8" i="2"/>
  <c r="F8" i="2"/>
  <c r="H5" i="2"/>
  <c r="J5" i="2"/>
  <c r="L5" i="2"/>
  <c r="F5" i="2"/>
  <c r="L6" i="2" l="1"/>
  <c r="J6" i="2"/>
  <c r="H6" i="2"/>
  <c r="F6" i="2"/>
  <c r="M15" i="9"/>
  <c r="N15" i="9"/>
  <c r="O15" i="9"/>
  <c r="L15" i="9"/>
  <c r="K15" i="9"/>
  <c r="J15" i="9"/>
  <c r="I15" i="9"/>
  <c r="H15" i="9"/>
  <c r="G15" i="9"/>
  <c r="F15" i="9"/>
  <c r="E15" i="9"/>
  <c r="D15" i="9"/>
  <c r="C15" i="9"/>
  <c r="M16" i="9" l="1"/>
  <c r="J16" i="9"/>
  <c r="D16" i="9"/>
  <c r="G16" i="9"/>
  <c r="E11" i="6" l="1"/>
  <c r="G11" i="6"/>
  <c r="I11" i="6"/>
  <c r="L11" i="2" l="1"/>
  <c r="J11" i="2"/>
  <c r="H11" i="2"/>
  <c r="F12" i="3" l="1"/>
  <c r="E12" i="3"/>
  <c r="D12" i="3"/>
  <c r="C12" i="3"/>
  <c r="F10" i="3"/>
  <c r="E10" i="3"/>
  <c r="D10" i="3"/>
  <c r="C10" i="3"/>
  <c r="F8" i="3"/>
  <c r="E8" i="3"/>
  <c r="D8" i="3"/>
  <c r="C8" i="3"/>
  <c r="F7" i="3"/>
  <c r="E7" i="3"/>
  <c r="D7" i="3"/>
  <c r="C7" i="3"/>
  <c r="C11" i="6"/>
  <c r="F11" i="2" s="1"/>
  <c r="B11" i="6"/>
  <c r="K12" i="2"/>
  <c r="K13" i="2" s="1"/>
  <c r="I12" i="2"/>
  <c r="I13" i="2" s="1"/>
  <c r="G12" i="2"/>
  <c r="G13" i="2" s="1"/>
  <c r="E12" i="2"/>
  <c r="E13" i="2" s="1"/>
  <c r="D12" i="2"/>
  <c r="K3" i="2"/>
  <c r="I3" i="2"/>
  <c r="G3" i="2"/>
  <c r="E3" i="2"/>
  <c r="F11" i="3" l="1"/>
  <c r="F13" i="3" s="1"/>
  <c r="E11" i="3"/>
  <c r="E13" i="3" s="1"/>
  <c r="D11" i="3"/>
  <c r="D13" i="3" s="1"/>
  <c r="C11" i="3"/>
  <c r="C13" i="3" s="1"/>
</calcChain>
</file>

<file path=xl/sharedStrings.xml><?xml version="1.0" encoding="utf-8"?>
<sst xmlns="http://schemas.openxmlformats.org/spreadsheetml/2006/main" count="185" uniqueCount="141">
  <si>
    <t>שם המציע:</t>
  </si>
  <si>
    <t>שם איש הקשר:</t>
  </si>
  <si>
    <t>טלפון:</t>
  </si>
  <si>
    <t>מס' סעיף</t>
  </si>
  <si>
    <t>תנאי סף מנהליים</t>
  </si>
  <si>
    <t>תנאי סף מקצועיים</t>
  </si>
  <si>
    <t xml:space="preserve">עומד בכל תנאי-הסף </t>
  </si>
  <si>
    <t>מסמכים נדרשים להוכחת עמידה בתנאי הסף</t>
  </si>
  <si>
    <t>הנבדק</t>
  </si>
  <si>
    <t>המציע</t>
  </si>
  <si>
    <t>ניקוד</t>
  </si>
  <si>
    <t>ציון איכות</t>
  </si>
  <si>
    <t>ציון מחיר</t>
  </si>
  <si>
    <t>סה"כ ציון</t>
  </si>
  <si>
    <t>מס' הצעה</t>
  </si>
  <si>
    <t>הסעיף:</t>
  </si>
  <si>
    <t>סף איכות:</t>
  </si>
  <si>
    <t>ציון איכות:</t>
  </si>
  <si>
    <t>קריטריון:</t>
  </si>
  <si>
    <t>ח.פ./ת"ז</t>
  </si>
  <si>
    <t>מס' הצעה:</t>
  </si>
  <si>
    <t>שם המראיין / 
ניקוד לסעיף:</t>
  </si>
  <si>
    <t>מנהל הפרויקט:</t>
  </si>
  <si>
    <t>סעיף:</t>
  </si>
  <si>
    <t xml:space="preserve">המציע </t>
  </si>
  <si>
    <t>מס' מציע:</t>
  </si>
  <si>
    <t>ניקוד לציון האיכות:</t>
  </si>
  <si>
    <t>סה"כ ניקוד</t>
  </si>
  <si>
    <t>שם הרכיב</t>
  </si>
  <si>
    <t>נימוק</t>
  </si>
  <si>
    <t>נימוקים</t>
  </si>
  <si>
    <t>המציע הינו גוף משפטי מאוגד הרשום ברשם רשמי בישראל.</t>
  </si>
  <si>
    <t>המציע עומד בדרישות תקנה 6(א) לתקנות חובת המכרזים, התשנ"ג - 1993 ובכלל זה מחזיק בכל האישורים הנדרשים לפי חוק עסקאות גופים ציבוריים, התשל"ו- 1976 (אכיפת ניהול חשבונות ותשלום חובות מס), כשהם תקפים.</t>
  </si>
  <si>
    <t>אין מניעה, לפי כל דין ו/או הסכם שהמציע צד לו, להשתתפותו במכרז ואין, לפי שיקול דעתו הבלעדי והמוחלט של המשרד, אפשרות כלשהי לקיומו של ניגוד עניינים, ישיר או עקיף, בין ענייני המציע ו/או בעלי השליטה בו ו/או נושאי המשרה שלו ו/או הפועלים מטעמו, לבין ענייני המשרד ו/או מתן השירותים. המשרד רשאי לפסול מציעים שיעלה בהם חשש לניגוד עניינים כאמור, לפי שיקול דעתו הבלעדי.</t>
  </si>
  <si>
    <t>סה"כ הוצאות תפעוליות (טבלה 1)</t>
  </si>
  <si>
    <t>סה"כ הוצאות הנהלה וכלליות (טבלה 2)</t>
  </si>
  <si>
    <t>סה"כ הצעת מחיר שנתית (התמורה המבוקשת בהצעת המחיר של המציע)</t>
  </si>
  <si>
    <t>סה"כ הצעת מחיר שנתית (התמורה המבוקשת בהצעת המחיר של המציע, כולל מע"מ)</t>
  </si>
  <si>
    <t>דירוג</t>
  </si>
  <si>
    <t>ציון מחיר:</t>
  </si>
  <si>
    <t>כתובת דוא"ל:</t>
  </si>
  <si>
    <t>ציון לסעיף</t>
  </si>
  <si>
    <t>אם המציע הוא תאגיד - במועד הגשת ההצעה המציע אינו בעל חובות אגרה שנתית לרשות התאגידים בגין שנת 2017 או מוקדם מכך. כמו כן, המציע אינו מוגדר כ"חברה מפרת חוק" ולא נשלחה אליו התראה לפני רישום כ"חברה מפרת חוק" כאמור בסעיף 362א' לחוק החברות, התשנ"ט 1999.</t>
  </si>
  <si>
    <t>6.1</t>
  </si>
  <si>
    <t>6.2</t>
  </si>
  <si>
    <t>תצהיר בדבר היעדר הרשעות לפי חוק עובדים זרים וחוק שכר מינימום חתום ע"י עו"ד (נספח ב'5).</t>
  </si>
  <si>
    <t>התחייבות ואישור המציע לקיום החקיקה בתחום העסקת עובדים חתומה ע"י עו"ד (נספח ב'6).</t>
  </si>
  <si>
    <t>התחייבות לשמירת סודיות ולמניעת ניגוד עניינים (נספח ב'7).</t>
  </si>
  <si>
    <t>ראה לשונית 'ראיון'</t>
  </si>
  <si>
    <t>הגורם הנבחן</t>
  </si>
  <si>
    <t>6</t>
  </si>
  <si>
    <t>6.3</t>
  </si>
  <si>
    <t>6.4</t>
  </si>
  <si>
    <t>ערבות הצעה - בנוסח נספח ב'11</t>
  </si>
  <si>
    <t>6.5</t>
  </si>
  <si>
    <t>6.6</t>
  </si>
  <si>
    <t>6.7</t>
  </si>
  <si>
    <t>אם המציע הוא עמותה - ברשות המציע אישור ניהול תקין מרשם העמותות, בתוקף לשנה השוטפת.</t>
  </si>
  <si>
    <t>המציע בעל מחזור עסקים שנתי ממוצע של 750,000 ₪ לכל הפחות, בשלוש השנים האחרונות (2015-2017).</t>
  </si>
  <si>
    <t>6.8</t>
  </si>
  <si>
    <t>6.8.1</t>
  </si>
  <si>
    <t>6.8.2</t>
  </si>
  <si>
    <t>בשבע השנים האחרונות, המציע בעל ניסיון העונה על לפחות אחד מבין הקריטריונים הבאים:</t>
  </si>
  <si>
    <t>ניהול והפעלה של ספרייה ניידת ב-2 רשויות מקומיות לפחות במשך 6 חודשים לפחות.</t>
  </si>
  <si>
    <t>ניהול והפעלה של 2 פעילויות חינוכיות, תרבותיות או קהילתיות בקרב מגזרי המיעוטים, כאשר כל פעילות נמשכה 6 חודשים לפחות והופעלה ב-2 רשויות מקומיות לכל הפחות.</t>
  </si>
  <si>
    <t>מנהל הפרויקט</t>
  </si>
  <si>
    <t>6.9.1</t>
  </si>
  <si>
    <t>6.9.2</t>
  </si>
  <si>
    <t>6.9.2.1</t>
  </si>
  <si>
    <t>6.9.2.2</t>
  </si>
  <si>
    <t>6.9.2.3</t>
  </si>
  <si>
    <t>בעל תואר אקדמי ראשון לפחות.</t>
  </si>
  <si>
    <t>בחמש השנים האחרונות, בעל ניסיון העונה על לפחות אחד מבין הקריטריונים הבאים:</t>
  </si>
  <si>
    <t>ניהול ספרייה ציבורית במשך שנתיים לפחות.</t>
  </si>
  <si>
    <t>ניהול ספרייה ניידת שהופעלה ב-2 רשויות מקומיות לפחות במשך 6 חודשים.</t>
  </si>
  <si>
    <t>ניהול של 2 פעילויות חינוכיות, תרבותיות או קהילתיות בקרב מגזרי המיעוטים, כאשר כל פעילות נמשכה 6 חודשים לפחות והופעלה ב-2 רשויות מקומיות לכל הפחות.</t>
  </si>
  <si>
    <t>ספרנים</t>
  </si>
  <si>
    <t>6.10</t>
  </si>
  <si>
    <t>6.10.1</t>
  </si>
  <si>
    <t>6.10.2</t>
  </si>
  <si>
    <t>6.10.3</t>
  </si>
  <si>
    <t>תנאי סף לספרנים מטעם המציע:</t>
  </si>
  <si>
    <t>ידיעת השפה הערבית ברמת שפת אם.</t>
  </si>
  <si>
    <t>בעל תעודת ספרן מורשה או תואר ראשון או תעודת הוראה.</t>
  </si>
  <si>
    <t>בעל ניסיון של שנה אחת לפחות בעבודה כספרן בספרייה ציבורית / בית-ספרית, או בעל ניסיון של שנה אחת בעבודת הוראה הכוללת הקניית מיומנויות למידה / יצירה.</t>
  </si>
  <si>
    <t xml:space="preserve"> חוברת הצעה מלאה וחתומה כנדרש בסעיף ‎8 להלן.</t>
  </si>
  <si>
    <t xml:space="preserve"> העתק תעודת עוסק מורשה והעתק של תעודת התאגדות (לפי העניין וסוג התאגדותו המשפטית של המציע) מאושר/ים על ידי עו"ד, לצורך הוכחת העמידה בתנאי הסף שבסעיף ‎6.1 לעיל. אם המציע הוא עמותה, עליו להעביר אישור ניהול תקין מטעם רשם העמותות, תקף למועד הגשת ההצעה. </t>
  </si>
  <si>
    <t>אישורים לפי חוק עסקאות גופים ציבוריים, בדבר ניהול פנקסי חשבונות ורשומות, כשהוא תקף, להוכחת העמידה בתנאי הסף שבסעיף ‎‎6.2 לעיל.</t>
  </si>
  <si>
    <t>ערבות בנקאית להבטחת קיום תנאי המכרז, לצורך הוכחת עמידה בתנאי הסף המפורט בסעיף ‎6.4 לעיל, בנוסח נספח ב'11.</t>
  </si>
  <si>
    <t xml:space="preserve"> אם המציע הוא תאגיד – לצורך הוכחת עמידה בתנאי הסף שבסעיף ‎6.5 לעיל, המציע יציג נסח חברה/שותפות עדכני מרשות התאגידים הניתן להפקה דרך אתר האינטרנט של רשות התאגידים, שכתובתו: Taagidim.justice.gov.il, בלחיצה על הכותרת "הפקת נסח חברה".</t>
  </si>
  <si>
    <t>אם המציע הוא תאגיד, יצורף בנוסף אישור עו"ד או רו"ח על היות החתומים בשמו על מסמכי המכרז רשאים לחייב את המציע בחתימתם.</t>
  </si>
  <si>
    <t>אם המציע הוא עמותה, יצורף אישור ניהול תקין מרשם העמותות, תקף לשנה השוטפת, לצורך הוכחת העמידה בתנאי הסף שבסעיף ‎6.6 שלעיל.</t>
  </si>
  <si>
    <t xml:space="preserve"> אישור רואה חשבון כי המציע הוא בעל מחזור עסקים שנתי ממוצע של 750,000 ₪ לכל הפחות, ב- 3 השנים האחרונות (2015, 2016, 2017) – לצורך הוכחת עמידה בתנאי סף ‎6.7 לעיל. (נספח ב'9).</t>
  </si>
  <si>
    <t xml:space="preserve"> פרטים אודות ניסיונו של המציע כנדרש בסעיף ‎6.8 לעיל. הניסיון הנדרש על פי סעיף זה יפורט ברשימה כרונולוגית מלאה של העבודות שבוצעו במהלך שנות הניסיון, כולל רשימת הלקוחות שקיבלו שירות זה או דומה לו מהמציע, תוך ציון שם הלקוח, שם איש הקשר ופרטי ההתקשרות עמו. (נספח ב'2).</t>
  </si>
  <si>
    <t>פרטים אודות השכלתו וניסיונו של מנהל הפרויקט כנדרש בסעיף ‎6.9 שלעיל (נספח ב'3). כן יצורפו קורות חיים ומסמכים המעידים על השכלתו וניסיונו.</t>
  </si>
  <si>
    <t>פרטים אודות השכלתם של הספרנים כנדרש בסעיף ‎6.10 שלעיל (נספח ב'4). כן יצורפו קורות חיים ומסמכים המעידים על השכלתם וניסיונם.</t>
  </si>
  <si>
    <t xml:space="preserve"> הסכמים מותנים עם בעלי התפקידים המוצעים – מנהל הפרויקט והספרנים – ככל שאינם מועסקים על ידי המציע כעובדים שכירים.</t>
  </si>
  <si>
    <t>הצהרה על שימוש בתוכנות מקוריות (נספח ב'8).</t>
  </si>
  <si>
    <t xml:space="preserve">מסמך בשפה העברית המתאר את פרופיל המציע. </t>
  </si>
  <si>
    <t xml:space="preserve"> 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</si>
  <si>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רשימת הפרטים בהצעת המציע, שהמציע מעוניין שיהיו חסויים במידה והוא יזכה. על פי האמור בסעיף ‎17.2 לפרק זה.</t>
  </si>
  <si>
    <t xml:space="preserve">מסמכי המכרז כשהם חתומים. יש לחתום על כל מסמכי המכרז והחוזה בראשי תיבות בתחתית כל עמוד כהוכחה לקריאת המסמכים והבנתם. בנוסף, טופס הגשת ההצעה (נספח ב'1) והחוזה (נספח ג') ייחתמו גם ע"י מורשי חתימה מטעם המציע, בצירוף חותמת רשמית של המציע. </t>
  </si>
  <si>
    <t>10.6.1</t>
  </si>
  <si>
    <t>10.6.2</t>
  </si>
  <si>
    <t>10.6.3</t>
  </si>
  <si>
    <t>10.6.4</t>
  </si>
  <si>
    <t>10.6.6</t>
  </si>
  <si>
    <t>שביעות רצון לקוחות</t>
  </si>
  <si>
    <t>ראה לשונית 'לקוחות'</t>
  </si>
  <si>
    <t>המלצות מלקוחות</t>
  </si>
  <si>
    <t>ממליץ 1</t>
  </si>
  <si>
    <t>ממליץ 2</t>
  </si>
  <si>
    <t>ממליץ 3</t>
  </si>
  <si>
    <t>פרטי הממליץ</t>
  </si>
  <si>
    <t>הלקוח/חברה:</t>
  </si>
  <si>
    <t>משקל</t>
  </si>
  <si>
    <t>איש הקשר :</t>
  </si>
  <si>
    <t>טלפון 1:</t>
  </si>
  <si>
    <t>טלפון 2:</t>
  </si>
  <si>
    <t>פרמטרים (ציון מ 1-10)</t>
  </si>
  <si>
    <t>ניקוד לכל ממליץ:</t>
  </si>
  <si>
    <t>סה"כ ניקוד לאיכות</t>
  </si>
  <si>
    <t>·         יכולת ניהול ותפעול לוגיסטי</t>
  </si>
  <si>
    <t>·         מקצועיות</t>
  </si>
  <si>
    <t xml:space="preserve">·         יחסי אנוש </t>
  </si>
  <si>
    <t>·         גמישות והיענות מרבית לצרכי הלקוח</t>
  </si>
  <si>
    <t xml:space="preserve">·         הצלחת הפרויקט </t>
  </si>
  <si>
    <t xml:space="preserve">·         עמידה בלוחות זמנים </t>
  </si>
  <si>
    <t xml:space="preserve">השכלת מנהל הפרויקט:
• תואר ראשון / שני בניהול –  5 נקודות
• תואר ראשון במידענות או לימודי תעודה בספרנות / מידענות – 3 נקודות
</t>
  </si>
  <si>
    <r>
      <t xml:space="preserve">ניסיון בהעברת פעילויות וסדנאות:
</t>
    </r>
    <r>
      <rPr>
        <sz val="12"/>
        <rFont val="David"/>
        <family val="2"/>
      </rPr>
      <t>בסעיף זה ייבחן ניסיון הספרנים בהפעלת סדנאות כתיבה / סדנאות כישורי כתיבה / סדנאות מיומנויות לימוד, בהעברת שעת סיפור ובהפעלת תיאטרון לילדים.
עבור כל שנת ניסיון בהעברת פעילויות כאמור יינתנו 4 נקודות, עד למקסימום של 12 נקודות עבור שלוש שנות ניסיון.</t>
    </r>
    <r>
      <rPr>
        <b/>
        <sz val="12"/>
        <rFont val="David"/>
        <family val="2"/>
      </rPr>
      <t xml:space="preserve">
</t>
    </r>
  </si>
  <si>
    <r>
      <t xml:space="preserve">ותק:
בסעיף זה ייבחן הוותק הרלוונטי של הספרנים.
</t>
    </r>
    <r>
      <rPr>
        <sz val="12"/>
        <rFont val="David"/>
        <family val="2"/>
      </rPr>
      <t>עבור כל שנה בעבודה כספרן בספרייה ציבורית / בית-ספרית מעבר לנדרש בתנאי הסף ‎6.10.3, יינתנו 4 נקודות, עד למקסימום של 8 נקודות עבור שתי שנות ניסיון נוספות כאמור (3 שנים סה"כ).
סך הניקוד בסעיף זה יחושב כממוצע פשוט של הניקוד עבור שלושת הספרנים המוצעים (ללא הכונן).</t>
    </r>
    <r>
      <rPr>
        <b/>
        <sz val="12"/>
        <rFont val="David"/>
        <family val="2"/>
      </rPr>
      <t xml:space="preserve">
</t>
    </r>
  </si>
  <si>
    <r>
      <t xml:space="preserve">ניסיון:
</t>
    </r>
    <r>
      <rPr>
        <sz val="12"/>
        <rFont val="David"/>
        <family val="2"/>
      </rPr>
      <t>יינתנו 5 נקודות עבור כל שנת הפעלת ספרייה ניידת בשתי רשויות מקומיות שונות, מעבר לחצי השנה המינימלית שנדרשה בתנאי הסף ‎6.9.2.2, וזאת עד למקסימום של 10 נקודות עבור 2.5 שנות ניסיון.</t>
    </r>
  </si>
  <si>
    <t>ראיון - מנהל הפרויקט והספרנים</t>
  </si>
  <si>
    <t>התרשמות מהתכנית האופרטיבית שתוצג ע"י מנהל הפרויקט – התאמה לצרכי הפרויקט, יצירתיות באופן הפעלת הפרויקט, ישימות התכנית</t>
  </si>
  <si>
    <t>התרשמות ממנהל הפרויקט – בקיאות בנושא מתן השירותים בהיבט הלוגיסטי, גישה מקצועית ואנושית במענה לפניות / בהתמודדות עם קשיים שעלולים לעלות בהתנהלות מול נציגי רשויות מקומיות (ובפרט למגזר הרלוונטי למכרז), יחסי אנוש.</t>
  </si>
  <si>
    <t>התרשמות מהספרנים המוצעים – היכרות עם עולם הספריות, הבנה פדגוגית בהיבט הספרייתי, יחסי אנוש</t>
  </si>
  <si>
    <t>התרשמות מבקיאות הספרנים בנושא מתן השירותים בהיבט הספרייתי</t>
  </si>
  <si>
    <t>ספרן:</t>
  </si>
  <si>
    <t>ספרן 1: ___
ספרן 2: ___
ספרן 3: ___</t>
  </si>
  <si>
    <r>
      <t xml:space="preserve"> ניסיון המציע בהפעלת ספרייה ניידת:</t>
    </r>
    <r>
      <rPr>
        <sz val="12"/>
        <rFont val="David"/>
        <family val="2"/>
      </rPr>
      <t xml:space="preserve">
ייבחן ניסיונו של המציע בניהול והפעלה של ספרייה ניידת.
יינתנו 5 נקודות עבור כל שנת הפעלת ספרייה ניידת בשתי רשויות מקומיות שונות, </t>
    </r>
    <r>
      <rPr>
        <b/>
        <sz val="12"/>
        <rFont val="David"/>
        <family val="2"/>
      </rPr>
      <t xml:space="preserve">מעבר </t>
    </r>
    <r>
      <rPr>
        <sz val="12"/>
        <rFont val="David"/>
        <family val="2"/>
      </rPr>
      <t>לחצי השנה המינימלית שנדרשה בתנאי הסף ‎6.8.1, וזאת עד למקסימום של 10 נק' עבור 2.5 שנות ניסיון.</t>
    </r>
    <r>
      <rPr>
        <b/>
        <sz val="12"/>
        <rFont val="David"/>
        <family val="2"/>
      </rPr>
      <t xml:space="preserve">
</t>
    </r>
  </si>
  <si>
    <t>תואר ראשון: ____
תואר שני: 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</si>
</sst>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_ [$₪-40D]\ * #,##0.00_ ;_ [$₪-40D]\ * \-#,##0.00_ ;_ [$₪-40D]\ * &quot;-&quot;??_ ;_ @_ "/>
  </numFmts>
  <fonts count="23" x14ac:knownFonts="1">
    <font>
      <sz val="11"/>
      <color theme="1"/>
      <name val="Arial"/>
      <family val="2"/>
      <charset val="177"/>
      <scheme val="minor"/>
    </font>
    <font>
      <u/>
      <sz val="11"/>
      <color theme="10"/>
      <name val="Arial"/>
      <family val="2"/>
      <charset val="177"/>
      <scheme val="minor"/>
    </font>
    <font>
      <sz val="11"/>
      <color theme="1"/>
      <name val="Arial"/>
      <family val="2"/>
      <charset val="177"/>
      <scheme val="minor"/>
    </font>
    <font>
      <b/>
      <sz val="12"/>
      <color theme="1"/>
      <name val="David"/>
      <family val="2"/>
    </font>
    <font>
      <sz val="12"/>
      <color theme="1"/>
      <name val="David"/>
      <family val="2"/>
    </font>
    <font>
      <b/>
      <sz val="12"/>
      <name val="David"/>
      <family val="2"/>
    </font>
    <font>
      <sz val="12"/>
      <name val="David"/>
      <family val="2"/>
    </font>
    <font>
      <b/>
      <sz val="12"/>
      <color theme="0"/>
      <name val="David"/>
      <family val="2"/>
    </font>
    <font>
      <sz val="11"/>
      <color theme="1"/>
      <name val="David"/>
      <family val="2"/>
    </font>
    <font>
      <sz val="12"/>
      <color rgb="FFFF0000"/>
      <name val="David"/>
      <family val="2"/>
    </font>
    <font>
      <b/>
      <sz val="14"/>
      <name val="David"/>
      <family val="2"/>
    </font>
    <font>
      <b/>
      <sz val="16"/>
      <color theme="0"/>
      <name val="David"/>
      <family val="2"/>
    </font>
    <font>
      <b/>
      <sz val="16"/>
      <color theme="1"/>
      <name val="David"/>
      <family val="2"/>
    </font>
    <font>
      <b/>
      <sz val="18"/>
      <name val="David"/>
      <family val="2"/>
    </font>
    <font>
      <sz val="14"/>
      <name val="David"/>
      <family val="2"/>
    </font>
    <font>
      <sz val="16"/>
      <name val="David"/>
      <family val="2"/>
    </font>
    <font>
      <b/>
      <sz val="11"/>
      <name val="David"/>
      <family val="2"/>
    </font>
    <font>
      <b/>
      <sz val="16"/>
      <name val="David"/>
      <family val="2"/>
    </font>
    <font>
      <b/>
      <sz val="12"/>
      <color theme="1"/>
      <name val="David"/>
      <family val="2"/>
      <charset val="177"/>
    </font>
    <font>
      <b/>
      <u/>
      <sz val="12"/>
      <color theme="1"/>
      <name val="David"/>
      <family val="2"/>
      <charset val="177"/>
    </font>
    <font>
      <sz val="11"/>
      <name val="Arial"/>
      <family val="2"/>
    </font>
    <font>
      <b/>
      <sz val="11"/>
      <color theme="1"/>
      <name val="Arial"/>
      <family val="2"/>
      <scheme val="minor"/>
    </font>
    <font>
      <b/>
      <sz val="12"/>
      <color theme="4" tint="0.79998168889431442"/>
      <name val="David"/>
      <family val="2"/>
      <charset val="177"/>
    </font>
  </fonts>
  <fills count="28">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rgb="FF727E70"/>
        <bgColor indexed="64"/>
      </patternFill>
    </fill>
    <fill>
      <patternFill patternType="solid">
        <fgColor rgb="FF727E70"/>
        <bgColor theme="8" tint="0.79998168889431442"/>
      </patternFill>
    </fill>
    <fill>
      <patternFill patternType="solid">
        <fgColor theme="0"/>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rgb="FFEBFEFF"/>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0.749992370372631"/>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7"/>
        <bgColor indexed="64"/>
      </patternFill>
    </fill>
    <fill>
      <patternFill patternType="solid">
        <fgColor rgb="FFFFFF00"/>
        <bgColor indexed="64"/>
      </patternFill>
    </fill>
    <fill>
      <patternFill patternType="solid">
        <fgColor theme="2"/>
        <bgColor indexed="64"/>
      </patternFill>
    </fill>
    <fill>
      <patternFill patternType="solid">
        <fgColor theme="4" tint="-0.249977111117893"/>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249977111117893"/>
        <bgColor indexed="64"/>
      </patternFill>
    </fill>
  </fills>
  <borders count="58">
    <border>
      <left/>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thin">
        <color indexed="64"/>
      </top>
      <bottom/>
      <diagonal/>
    </border>
  </borders>
  <cellStyleXfs count="3">
    <xf numFmtId="0" fontId="0" fillId="0" borderId="0"/>
    <xf numFmtId="0" fontId="1" fillId="0" borderId="0" applyNumberFormat="0" applyFill="0" applyBorder="0" applyAlignment="0" applyProtection="0"/>
    <xf numFmtId="9" fontId="2" fillId="0" borderId="0" applyFont="0" applyFill="0" applyBorder="0" applyAlignment="0" applyProtection="0"/>
  </cellStyleXfs>
  <cellXfs count="225">
    <xf numFmtId="0" fontId="0" fillId="0" borderId="0" xfId="0"/>
    <xf numFmtId="0" fontId="4" fillId="0" borderId="0" xfId="0" applyFont="1"/>
    <xf numFmtId="0" fontId="4" fillId="0" borderId="0" xfId="0" applyFont="1" applyProtection="1">
      <protection hidden="1"/>
    </xf>
    <xf numFmtId="0" fontId="3" fillId="15" borderId="15" xfId="0" applyFont="1" applyFill="1" applyBorder="1" applyAlignment="1" applyProtection="1">
      <alignment horizontal="center" vertical="center" readingOrder="2"/>
      <protection hidden="1"/>
    </xf>
    <xf numFmtId="2" fontId="3" fillId="16" borderId="14" xfId="0" applyNumberFormat="1" applyFont="1" applyFill="1" applyBorder="1" applyAlignment="1" applyProtection="1">
      <alignment horizontal="center" vertical="center"/>
      <protection hidden="1"/>
    </xf>
    <xf numFmtId="2" fontId="3" fillId="8" borderId="15" xfId="0" applyNumberFormat="1" applyFont="1" applyFill="1" applyBorder="1" applyAlignment="1" applyProtection="1">
      <alignment horizontal="center" vertical="center"/>
      <protection hidden="1"/>
    </xf>
    <xf numFmtId="164" fontId="3" fillId="8" borderId="14" xfId="0" applyNumberFormat="1" applyFont="1" applyFill="1" applyBorder="1" applyAlignment="1" applyProtection="1">
      <alignment horizontal="center" vertical="center"/>
      <protection hidden="1"/>
    </xf>
    <xf numFmtId="2" fontId="7" fillId="17" borderId="10" xfId="0" applyNumberFormat="1" applyFont="1" applyFill="1" applyBorder="1" applyAlignment="1" applyProtection="1">
      <alignment horizontal="center" vertical="center"/>
      <protection hidden="1"/>
    </xf>
    <xf numFmtId="0" fontId="3" fillId="11" borderId="35" xfId="0" applyFont="1" applyFill="1" applyBorder="1" applyAlignment="1">
      <alignment horizontal="center" vertical="center" wrapText="1"/>
    </xf>
    <xf numFmtId="0" fontId="3" fillId="11" borderId="7" xfId="0" applyFont="1" applyFill="1" applyBorder="1" applyAlignment="1">
      <alignment horizontal="center" vertical="center"/>
    </xf>
    <xf numFmtId="1" fontId="6" fillId="12" borderId="28" xfId="0" applyNumberFormat="1" applyFont="1" applyFill="1" applyBorder="1" applyAlignment="1" applyProtection="1">
      <alignment horizontal="center" vertical="center" wrapText="1" readingOrder="2"/>
      <protection hidden="1"/>
    </xf>
    <xf numFmtId="9" fontId="4" fillId="0" borderId="0" xfId="0" applyNumberFormat="1" applyFont="1"/>
    <xf numFmtId="0" fontId="3" fillId="2" borderId="12" xfId="0" applyFont="1" applyFill="1" applyBorder="1" applyAlignment="1" applyProtection="1">
      <alignment horizontal="center" vertical="center" wrapText="1" readingOrder="2"/>
      <protection hidden="1"/>
    </xf>
    <xf numFmtId="0" fontId="3" fillId="2" borderId="12" xfId="0" applyFont="1" applyFill="1" applyBorder="1" applyAlignment="1" applyProtection="1">
      <alignment horizontal="center" vertical="center" wrapText="1"/>
      <protection locked="0"/>
    </xf>
    <xf numFmtId="49" fontId="3" fillId="2" borderId="12" xfId="0" applyNumberFormat="1"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wrapText="1"/>
      <protection hidden="1"/>
    </xf>
    <xf numFmtId="0" fontId="3" fillId="2" borderId="20" xfId="0" applyFont="1" applyFill="1" applyBorder="1" applyAlignment="1" applyProtection="1">
      <alignment horizontal="center" wrapText="1"/>
      <protection hidden="1"/>
    </xf>
    <xf numFmtId="0" fontId="3" fillId="2" borderId="14" xfId="0" applyFont="1" applyFill="1" applyBorder="1" applyAlignment="1" applyProtection="1">
      <alignment horizontal="center" vertical="center" wrapText="1"/>
      <protection hidden="1"/>
    </xf>
    <xf numFmtId="49" fontId="3" fillId="3" borderId="7" xfId="0" applyNumberFormat="1" applyFont="1" applyFill="1" applyBorder="1" applyAlignment="1" applyProtection="1">
      <alignment horizontal="center" vertical="center"/>
      <protection hidden="1"/>
    </xf>
    <xf numFmtId="49" fontId="3" fillId="9" borderId="10" xfId="0" applyNumberFormat="1" applyFont="1" applyFill="1" applyBorder="1" applyAlignment="1" applyProtection="1">
      <alignment horizontal="center" vertical="center" readingOrder="2"/>
      <protection hidden="1"/>
    </xf>
    <xf numFmtId="0" fontId="4" fillId="6" borderId="10" xfId="0" applyFont="1" applyFill="1" applyBorder="1" applyAlignment="1" applyProtection="1">
      <alignment horizontal="center" vertical="center" wrapText="1"/>
      <protection locked="0"/>
    </xf>
    <xf numFmtId="0" fontId="4" fillId="6" borderId="12" xfId="0" applyFont="1" applyFill="1" applyBorder="1" applyAlignment="1" applyProtection="1">
      <alignment horizontal="center" vertical="center" wrapText="1"/>
      <protection locked="0"/>
    </xf>
    <xf numFmtId="0" fontId="3" fillId="3" borderId="8" xfId="0" applyNumberFormat="1" applyFont="1" applyFill="1" applyBorder="1" applyAlignment="1" applyProtection="1">
      <alignment horizontal="center" vertical="center" wrapText="1" readingOrder="2"/>
      <protection hidden="1"/>
    </xf>
    <xf numFmtId="0" fontId="4" fillId="6" borderId="3" xfId="0" applyFont="1" applyFill="1" applyBorder="1" applyAlignment="1" applyProtection="1">
      <alignment horizontal="center" vertical="center" wrapText="1"/>
      <protection locked="0"/>
    </xf>
    <xf numFmtId="0" fontId="4" fillId="6" borderId="15" xfId="0" applyFont="1" applyFill="1" applyBorder="1" applyAlignment="1" applyProtection="1">
      <alignment horizontal="center" vertical="center" wrapText="1"/>
      <protection locked="0"/>
    </xf>
    <xf numFmtId="0" fontId="4" fillId="6" borderId="7" xfId="0" applyFont="1" applyFill="1" applyBorder="1" applyAlignment="1" applyProtection="1">
      <alignment horizontal="center" vertical="center" wrapText="1"/>
      <protection locked="0"/>
    </xf>
    <xf numFmtId="0" fontId="4" fillId="0" borderId="0" xfId="0" applyFont="1" applyBorder="1" applyProtection="1">
      <protection hidden="1"/>
    </xf>
    <xf numFmtId="0" fontId="4" fillId="8" borderId="22" xfId="0" applyFont="1" applyFill="1" applyBorder="1" applyAlignment="1" applyProtection="1">
      <alignment horizontal="right" vertical="center" wrapText="1" readingOrder="2"/>
      <protection hidden="1"/>
    </xf>
    <xf numFmtId="0" fontId="4" fillId="8" borderId="23" xfId="0" applyFont="1" applyFill="1" applyBorder="1" applyAlignment="1" applyProtection="1">
      <alignment horizontal="right" vertical="center" wrapText="1" readingOrder="2"/>
      <protection hidden="1"/>
    </xf>
    <xf numFmtId="0" fontId="3" fillId="0" borderId="0" xfId="0" applyFont="1" applyBorder="1" applyAlignment="1" applyProtection="1">
      <protection hidden="1"/>
    </xf>
    <xf numFmtId="0" fontId="3" fillId="3" borderId="4" xfId="0" applyFont="1" applyFill="1" applyBorder="1" applyAlignment="1" applyProtection="1">
      <alignment horizontal="center" vertical="center" wrapText="1"/>
      <protection hidden="1"/>
    </xf>
    <xf numFmtId="49" fontId="3" fillId="7" borderId="3" xfId="0" applyNumberFormat="1" applyFont="1" applyFill="1" applyBorder="1" applyAlignment="1" applyProtection="1">
      <alignment horizontal="center" vertical="center"/>
      <protection hidden="1"/>
    </xf>
    <xf numFmtId="0" fontId="4" fillId="8" borderId="21" xfId="0" applyFont="1" applyFill="1" applyBorder="1" applyAlignment="1" applyProtection="1">
      <alignment horizontal="right" vertical="center" wrapText="1" readingOrder="2"/>
      <protection hidden="1"/>
    </xf>
    <xf numFmtId="1" fontId="6" fillId="12" borderId="38" xfId="0" applyNumberFormat="1" applyFont="1" applyFill="1" applyBorder="1" applyAlignment="1" applyProtection="1">
      <alignment horizontal="center" vertical="center" wrapText="1" readingOrder="2"/>
      <protection hidden="1"/>
    </xf>
    <xf numFmtId="0" fontId="3" fillId="5" borderId="3" xfId="0" applyFont="1" applyFill="1" applyBorder="1" applyAlignment="1" applyProtection="1">
      <alignment horizontal="center" vertical="center"/>
      <protection hidden="1"/>
    </xf>
    <xf numFmtId="0" fontId="3" fillId="5" borderId="24" xfId="0" applyFont="1" applyFill="1" applyBorder="1" applyAlignment="1" applyProtection="1">
      <alignment horizontal="center" vertical="center"/>
      <protection hidden="1"/>
    </xf>
    <xf numFmtId="0" fontId="1" fillId="2" borderId="14" xfId="1" applyFill="1" applyBorder="1" applyAlignment="1" applyProtection="1">
      <alignment horizontal="center" vertical="center" wrapText="1"/>
      <protection locked="0"/>
    </xf>
    <xf numFmtId="0" fontId="4" fillId="0" borderId="0" xfId="0" applyFont="1" applyAlignment="1">
      <alignment wrapText="1"/>
    </xf>
    <xf numFmtId="0" fontId="3" fillId="0" borderId="0" xfId="0" applyFont="1"/>
    <xf numFmtId="0" fontId="3" fillId="2" borderId="12" xfId="0" applyFont="1" applyFill="1" applyBorder="1" applyAlignment="1" applyProtection="1">
      <alignment horizontal="center" vertical="center" wrapText="1"/>
      <protection hidden="1"/>
    </xf>
    <xf numFmtId="0" fontId="3" fillId="10" borderId="31" xfId="0" applyFont="1" applyFill="1" applyBorder="1" applyAlignment="1">
      <alignment horizontal="center" vertical="center" wrapText="1"/>
    </xf>
    <xf numFmtId="0" fontId="3" fillId="0" borderId="8" xfId="0" applyFont="1" applyBorder="1" applyAlignment="1">
      <alignment horizontal="center"/>
    </xf>
    <xf numFmtId="0" fontId="3" fillId="15" borderId="29" xfId="0" applyFont="1" applyFill="1" applyBorder="1" applyAlignment="1" applyProtection="1">
      <alignment horizontal="center" vertical="center"/>
      <protection hidden="1"/>
    </xf>
    <xf numFmtId="0" fontId="4" fillId="9" borderId="11" xfId="0" applyFont="1" applyFill="1" applyBorder="1" applyAlignment="1" applyProtection="1">
      <alignment horizontal="right" vertical="center" wrapText="1" readingOrder="2"/>
      <protection hidden="1"/>
    </xf>
    <xf numFmtId="9" fontId="4" fillId="0" borderId="0" xfId="2" applyFont="1"/>
    <xf numFmtId="0" fontId="4" fillId="10" borderId="37" xfId="0" applyFont="1" applyFill="1" applyBorder="1" applyAlignment="1">
      <alignment horizontal="center" vertical="center" wrapText="1"/>
    </xf>
    <xf numFmtId="0" fontId="0" fillId="0" borderId="18" xfId="0" applyBorder="1"/>
    <xf numFmtId="0" fontId="0" fillId="0" borderId="0" xfId="0" applyBorder="1"/>
    <xf numFmtId="0" fontId="3" fillId="8" borderId="2" xfId="0" applyFont="1" applyFill="1" applyBorder="1" applyAlignment="1" applyProtection="1">
      <alignment vertical="center"/>
      <protection hidden="1"/>
    </xf>
    <xf numFmtId="0" fontId="3" fillId="8" borderId="29" xfId="0" applyFont="1" applyFill="1" applyBorder="1" applyAlignment="1" applyProtection="1">
      <alignment vertical="center"/>
      <protection hidden="1"/>
    </xf>
    <xf numFmtId="0" fontId="7" fillId="17" borderId="11" xfId="0" applyFont="1" applyFill="1" applyBorder="1" applyAlignment="1" applyProtection="1">
      <alignment vertical="center"/>
      <protection hidden="1"/>
    </xf>
    <xf numFmtId="0" fontId="3" fillId="10" borderId="6" xfId="0" applyFont="1" applyFill="1" applyBorder="1" applyAlignment="1">
      <alignment horizontal="center" wrapText="1"/>
    </xf>
    <xf numFmtId="0" fontId="3" fillId="20" borderId="14" xfId="0" applyFont="1" applyFill="1" applyBorder="1" applyAlignment="1" applyProtection="1">
      <alignment horizontal="center" vertical="center"/>
      <protection hidden="1"/>
    </xf>
    <xf numFmtId="0" fontId="4" fillId="0" borderId="0" xfId="0" applyFont="1" applyAlignment="1">
      <alignment vertical="center"/>
    </xf>
    <xf numFmtId="0" fontId="4" fillId="6" borderId="3" xfId="0" applyFont="1" applyFill="1" applyBorder="1" applyAlignment="1" applyProtection="1">
      <alignment horizontal="center" vertical="center" wrapText="1" readingOrder="2"/>
      <protection locked="0"/>
    </xf>
    <xf numFmtId="0" fontId="3" fillId="7" borderId="8" xfId="0" applyFont="1" applyFill="1" applyBorder="1" applyAlignment="1" applyProtection="1">
      <alignment horizontal="center" vertical="center" wrapText="1" readingOrder="2"/>
      <protection hidden="1"/>
    </xf>
    <xf numFmtId="0" fontId="8" fillId="6" borderId="3" xfId="0" applyFont="1" applyFill="1" applyBorder="1" applyAlignment="1" applyProtection="1">
      <alignment horizontal="center" vertical="center" wrapText="1" readingOrder="2"/>
      <protection locked="0"/>
    </xf>
    <xf numFmtId="0" fontId="9" fillId="6" borderId="10" xfId="0" applyFont="1" applyFill="1" applyBorder="1" applyAlignment="1" applyProtection="1">
      <alignment horizontal="center" vertical="center" wrapText="1"/>
      <protection locked="0"/>
    </xf>
    <xf numFmtId="0" fontId="9" fillId="6" borderId="12" xfId="0" applyFont="1" applyFill="1" applyBorder="1" applyAlignment="1" applyProtection="1">
      <alignment horizontal="center" vertical="center" wrapText="1"/>
      <protection locked="0"/>
    </xf>
    <xf numFmtId="165" fontId="4" fillId="19" borderId="12" xfId="0" applyNumberFormat="1" applyFont="1" applyFill="1" applyBorder="1" applyAlignment="1">
      <alignment horizontal="center" vertical="center" wrapText="1"/>
    </xf>
    <xf numFmtId="165" fontId="4" fillId="19" borderId="14" xfId="0" applyNumberFormat="1" applyFont="1" applyFill="1" applyBorder="1" applyAlignment="1">
      <alignment horizontal="center" vertical="center" wrapText="1"/>
    </xf>
    <xf numFmtId="0" fontId="3" fillId="6" borderId="12" xfId="0" applyFont="1" applyFill="1" applyBorder="1" applyAlignment="1" applyProtection="1">
      <alignment horizontal="center" vertical="center" wrapText="1"/>
      <protection locked="0"/>
    </xf>
    <xf numFmtId="0" fontId="5" fillId="10" borderId="28" xfId="0" applyFont="1" applyFill="1" applyBorder="1" applyAlignment="1" applyProtection="1">
      <alignment horizontal="center" vertical="center" wrapText="1" readingOrder="2"/>
      <protection hidden="1"/>
    </xf>
    <xf numFmtId="0" fontId="5" fillId="10" borderId="32" xfId="0" applyFont="1" applyFill="1" applyBorder="1" applyAlignment="1" applyProtection="1">
      <alignment horizontal="center" vertical="center" wrapText="1" readingOrder="2"/>
      <protection hidden="1"/>
    </xf>
    <xf numFmtId="0" fontId="5" fillId="10" borderId="37" xfId="0" applyFont="1" applyFill="1" applyBorder="1" applyAlignment="1" applyProtection="1">
      <alignment horizontal="center" vertical="center" wrapText="1" readingOrder="2"/>
      <protection hidden="1"/>
    </xf>
    <xf numFmtId="0" fontId="3" fillId="0" borderId="14" xfId="0" applyFont="1" applyBorder="1" applyAlignment="1">
      <alignment horizontal="center" vertical="center" wrapText="1"/>
    </xf>
    <xf numFmtId="2" fontId="10" fillId="11" borderId="28" xfId="0" applyNumberFormat="1" applyFont="1" applyFill="1" applyBorder="1" applyAlignment="1" applyProtection="1">
      <alignment horizontal="center" vertical="center" wrapText="1" readingOrder="2"/>
      <protection hidden="1"/>
    </xf>
    <xf numFmtId="2" fontId="6" fillId="11" borderId="37" xfId="0" applyNumberFormat="1" applyFont="1" applyFill="1" applyBorder="1" applyAlignment="1" applyProtection="1">
      <alignment horizontal="center" vertical="center" wrapText="1" readingOrder="2"/>
      <protection hidden="1"/>
    </xf>
    <xf numFmtId="0" fontId="5" fillId="10" borderId="41" xfId="0" applyFont="1" applyFill="1" applyBorder="1" applyAlignment="1" applyProtection="1">
      <alignment horizontal="center" vertical="center" wrapText="1" readingOrder="2"/>
      <protection hidden="1"/>
    </xf>
    <xf numFmtId="0" fontId="10" fillId="15" borderId="8" xfId="0" applyFont="1" applyFill="1" applyBorder="1" applyAlignment="1" applyProtection="1">
      <alignment horizontal="center" vertical="center" wrapText="1" readingOrder="2"/>
      <protection hidden="1"/>
    </xf>
    <xf numFmtId="0" fontId="11" fillId="13" borderId="4" xfId="0" applyFont="1" applyFill="1" applyBorder="1" applyAlignment="1" applyProtection="1">
      <alignment horizontal="center" vertical="center" wrapText="1" readingOrder="2"/>
      <protection hidden="1"/>
    </xf>
    <xf numFmtId="0" fontId="10" fillId="14" borderId="8" xfId="0" applyFont="1" applyFill="1" applyBorder="1" applyAlignment="1" applyProtection="1">
      <alignment horizontal="center" vertical="center" wrapText="1" readingOrder="2"/>
      <protection hidden="1"/>
    </xf>
    <xf numFmtId="0" fontId="3" fillId="11" borderId="8" xfId="0" applyFont="1" applyFill="1" applyBorder="1" applyAlignment="1">
      <alignment wrapText="1"/>
    </xf>
    <xf numFmtId="0" fontId="3" fillId="11" borderId="19" xfId="0" applyFont="1" applyFill="1" applyBorder="1" applyAlignment="1">
      <alignment wrapText="1"/>
    </xf>
    <xf numFmtId="0" fontId="4" fillId="6" borderId="24" xfId="0" applyFont="1" applyFill="1" applyBorder="1" applyAlignment="1" applyProtection="1">
      <alignment horizontal="center" vertical="center" wrapText="1"/>
      <protection locked="0"/>
    </xf>
    <xf numFmtId="49" fontId="3" fillId="3" borderId="3" xfId="0" applyNumberFormat="1" applyFont="1" applyFill="1" applyBorder="1" applyAlignment="1" applyProtection="1">
      <alignment horizontal="center" vertical="center"/>
      <protection hidden="1"/>
    </xf>
    <xf numFmtId="49" fontId="3" fillId="9" borderId="33" xfId="0" applyNumberFormat="1" applyFont="1" applyFill="1" applyBorder="1" applyAlignment="1" applyProtection="1">
      <alignment horizontal="center" vertical="center" readingOrder="2"/>
      <protection hidden="1"/>
    </xf>
    <xf numFmtId="9" fontId="10" fillId="15" borderId="41" xfId="2" applyFont="1" applyFill="1" applyBorder="1" applyAlignment="1" applyProtection="1">
      <alignment horizontal="center" vertical="center" wrapText="1" readingOrder="2"/>
      <protection hidden="1"/>
    </xf>
    <xf numFmtId="9" fontId="13" fillId="15" borderId="4" xfId="2" applyFont="1" applyFill="1" applyBorder="1" applyAlignment="1" applyProtection="1">
      <alignment horizontal="center" vertical="center" wrapText="1" readingOrder="2"/>
      <protection hidden="1"/>
    </xf>
    <xf numFmtId="0" fontId="14" fillId="12" borderId="32" xfId="0" applyFont="1" applyFill="1" applyBorder="1" applyAlignment="1" applyProtection="1">
      <alignment horizontal="right" vertical="center" wrapText="1" readingOrder="2"/>
      <protection hidden="1"/>
    </xf>
    <xf numFmtId="0" fontId="12" fillId="10" borderId="34" xfId="0" applyFont="1" applyFill="1" applyBorder="1" applyAlignment="1">
      <alignment vertical="center"/>
    </xf>
    <xf numFmtId="0" fontId="3" fillId="18" borderId="8" xfId="0" applyFont="1" applyFill="1" applyBorder="1" applyAlignment="1">
      <alignment horizontal="center"/>
    </xf>
    <xf numFmtId="0" fontId="3" fillId="6" borderId="33" xfId="0" applyFont="1" applyFill="1" applyBorder="1" applyAlignment="1" applyProtection="1">
      <alignment horizontal="center" vertical="center"/>
      <protection hidden="1"/>
    </xf>
    <xf numFmtId="2" fontId="3" fillId="6" borderId="33" xfId="0" applyNumberFormat="1" applyFont="1" applyFill="1" applyBorder="1" applyAlignment="1" applyProtection="1">
      <alignment horizontal="center" vertical="center"/>
      <protection hidden="1"/>
    </xf>
    <xf numFmtId="0" fontId="5" fillId="12" borderId="33" xfId="0" applyFont="1" applyFill="1" applyBorder="1" applyAlignment="1" applyProtection="1">
      <alignment horizontal="right" vertical="top" wrapText="1" readingOrder="2"/>
      <protection hidden="1"/>
    </xf>
    <xf numFmtId="9" fontId="15" fillId="12" borderId="41" xfId="2" applyFont="1" applyFill="1" applyBorder="1" applyAlignment="1" applyProtection="1">
      <alignment horizontal="center" vertical="center" wrapText="1" readingOrder="2"/>
      <protection hidden="1"/>
    </xf>
    <xf numFmtId="0" fontId="12" fillId="10" borderId="25" xfId="0" applyFont="1" applyFill="1" applyBorder="1" applyAlignment="1">
      <alignment vertical="center"/>
    </xf>
    <xf numFmtId="0" fontId="3" fillId="11" borderId="8" xfId="0" applyFont="1" applyFill="1" applyBorder="1" applyAlignment="1">
      <alignment horizontal="center" wrapText="1"/>
    </xf>
    <xf numFmtId="9" fontId="12" fillId="10" borderId="48" xfId="2" applyFont="1" applyFill="1" applyBorder="1" applyAlignment="1">
      <alignment horizontal="center" vertical="center"/>
    </xf>
    <xf numFmtId="1" fontId="6" fillId="12" borderId="37" xfId="0" applyNumberFormat="1" applyFont="1" applyFill="1" applyBorder="1" applyAlignment="1" applyProtection="1">
      <alignment horizontal="center" vertical="center" wrapText="1" readingOrder="2"/>
      <protection hidden="1"/>
    </xf>
    <xf numFmtId="0" fontId="5" fillId="12" borderId="33" xfId="0" applyFont="1" applyFill="1" applyBorder="1" applyAlignment="1" applyProtection="1">
      <alignment horizontal="center" vertical="center" wrapText="1" readingOrder="2"/>
      <protection hidden="1"/>
    </xf>
    <xf numFmtId="1" fontId="6" fillId="12" borderId="11" xfId="0" applyNumberFormat="1" applyFont="1" applyFill="1" applyBorder="1" applyAlignment="1" applyProtection="1">
      <alignment horizontal="center" vertical="center" wrapText="1" readingOrder="2"/>
      <protection hidden="1"/>
    </xf>
    <xf numFmtId="1" fontId="6" fillId="12" borderId="18" xfId="0" applyNumberFormat="1" applyFont="1" applyFill="1" applyBorder="1" applyAlignment="1" applyProtection="1">
      <alignment horizontal="center" vertical="center" wrapText="1" readingOrder="2"/>
      <protection hidden="1"/>
    </xf>
    <xf numFmtId="0" fontId="12" fillId="21" borderId="7" xfId="2" applyNumberFormat="1" applyFont="1" applyFill="1" applyBorder="1" applyAlignment="1">
      <alignment horizontal="center" vertical="center"/>
    </xf>
    <xf numFmtId="49" fontId="3" fillId="3" borderId="6" xfId="0" applyNumberFormat="1" applyFont="1" applyFill="1" applyBorder="1" applyAlignment="1" applyProtection="1">
      <alignment horizontal="center" vertical="center" wrapText="1"/>
      <protection hidden="1"/>
    </xf>
    <xf numFmtId="0" fontId="5" fillId="12" borderId="45" xfId="0" applyFont="1" applyFill="1" applyBorder="1" applyAlignment="1" applyProtection="1">
      <alignment horizontal="center" vertical="center" wrapText="1" readingOrder="2"/>
      <protection hidden="1"/>
    </xf>
    <xf numFmtId="0" fontId="16" fillId="12" borderId="33" xfId="0" applyFont="1" applyFill="1" applyBorder="1" applyAlignment="1" applyProtection="1">
      <alignment horizontal="center" vertical="center" wrapText="1" readingOrder="2"/>
      <protection hidden="1"/>
    </xf>
    <xf numFmtId="0" fontId="3" fillId="18" borderId="8" xfId="0" applyFont="1" applyFill="1" applyBorder="1" applyAlignment="1">
      <alignment horizontal="center" vertical="center" wrapText="1"/>
    </xf>
    <xf numFmtId="0" fontId="4" fillId="23" borderId="3" xfId="0" applyFont="1" applyFill="1" applyBorder="1" applyAlignment="1" applyProtection="1">
      <alignment horizontal="center" vertical="center" wrapText="1" readingOrder="2"/>
      <protection locked="0"/>
    </xf>
    <xf numFmtId="0" fontId="4" fillId="9" borderId="11" xfId="0" applyFont="1" applyFill="1" applyBorder="1" applyAlignment="1" applyProtection="1">
      <alignment horizontal="center" vertical="center" wrapText="1" readingOrder="2"/>
      <protection hidden="1"/>
    </xf>
    <xf numFmtId="0" fontId="19" fillId="10" borderId="37" xfId="0" applyFont="1" applyFill="1" applyBorder="1" applyAlignment="1">
      <alignment horizontal="center" vertical="center" wrapText="1"/>
    </xf>
    <xf numFmtId="0" fontId="19" fillId="10" borderId="33" xfId="0" applyFont="1" applyFill="1" applyBorder="1" applyAlignment="1">
      <alignment horizontal="center" vertical="center" wrapText="1"/>
    </xf>
    <xf numFmtId="0" fontId="19" fillId="10" borderId="28" xfId="0" applyFont="1" applyFill="1" applyBorder="1" applyAlignment="1">
      <alignment horizontal="center" vertical="center" wrapText="1"/>
    </xf>
    <xf numFmtId="0" fontId="18" fillId="12" borderId="7" xfId="0" applyFont="1" applyFill="1" applyBorder="1" applyAlignment="1">
      <alignment horizontal="center" vertical="center" wrapText="1"/>
    </xf>
    <xf numFmtId="0" fontId="0" fillId="25" borderId="37" xfId="0" applyFill="1" applyBorder="1" applyAlignment="1">
      <alignment horizontal="center" vertical="center" wrapText="1"/>
    </xf>
    <xf numFmtId="0" fontId="0" fillId="25" borderId="33" xfId="0" applyFill="1" applyBorder="1" applyAlignment="1">
      <alignment horizontal="center" vertical="center" wrapText="1"/>
    </xf>
    <xf numFmtId="0" fontId="0" fillId="25" borderId="37" xfId="0" applyFill="1" applyBorder="1" applyAlignment="1">
      <alignment horizontal="center" vertical="center"/>
    </xf>
    <xf numFmtId="0" fontId="0" fillId="25" borderId="28" xfId="0" applyFill="1" applyBorder="1" applyAlignment="1">
      <alignment horizontal="center" vertical="center"/>
    </xf>
    <xf numFmtId="0" fontId="0" fillId="25" borderId="33" xfId="0" applyFill="1" applyBorder="1" applyAlignment="1">
      <alignment horizontal="center" vertical="center"/>
    </xf>
    <xf numFmtId="0" fontId="0" fillId="25" borderId="12" xfId="0" applyFill="1" applyBorder="1" applyAlignment="1">
      <alignment horizontal="center" vertical="center"/>
    </xf>
    <xf numFmtId="0" fontId="18" fillId="12" borderId="15"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0" fillId="25" borderId="12" xfId="0" applyFill="1" applyBorder="1" applyAlignment="1">
      <alignment horizontal="center" vertical="center" wrapText="1"/>
    </xf>
    <xf numFmtId="0" fontId="0" fillId="25" borderId="37" xfId="0" applyFill="1" applyBorder="1"/>
    <xf numFmtId="0" fontId="0" fillId="25" borderId="33" xfId="0" applyFill="1" applyBorder="1"/>
    <xf numFmtId="0" fontId="0" fillId="25" borderId="28" xfId="0" applyFill="1" applyBorder="1"/>
    <xf numFmtId="0" fontId="0" fillId="25" borderId="37" xfId="0" applyFill="1" applyBorder="1" applyAlignment="1">
      <alignment wrapText="1"/>
    </xf>
    <xf numFmtId="0" fontId="0" fillId="25" borderId="28" xfId="0" applyFill="1" applyBorder="1" applyAlignment="1">
      <alignment wrapText="1"/>
    </xf>
    <xf numFmtId="0" fontId="0" fillId="0" borderId="37" xfId="0" applyBorder="1" applyAlignment="1">
      <alignment horizontal="center" vertical="center"/>
    </xf>
    <xf numFmtId="0" fontId="0" fillId="0" borderId="33" xfId="0" applyBorder="1" applyAlignment="1">
      <alignment horizontal="center" vertical="center"/>
    </xf>
    <xf numFmtId="0" fontId="0" fillId="0" borderId="28" xfId="0" applyBorder="1" applyAlignment="1">
      <alignment horizontal="center" vertical="center"/>
    </xf>
    <xf numFmtId="0" fontId="18" fillId="12" borderId="6" xfId="0" applyFont="1" applyFill="1" applyBorder="1" applyAlignment="1">
      <alignment horizontal="center" vertical="center" wrapText="1"/>
    </xf>
    <xf numFmtId="164" fontId="18" fillId="12" borderId="7" xfId="0" applyNumberFormat="1" applyFont="1" applyFill="1" applyBorder="1" applyAlignment="1">
      <alignment horizontal="center" vertical="center"/>
    </xf>
    <xf numFmtId="9" fontId="20" fillId="26" borderId="8" xfId="2" applyFont="1" applyFill="1" applyBorder="1" applyAlignment="1" applyProtection="1">
      <alignment horizontal="center" vertical="center" wrapText="1" readingOrder="2"/>
      <protection hidden="1"/>
    </xf>
    <xf numFmtId="0" fontId="21" fillId="22" borderId="53" xfId="0" applyFont="1" applyFill="1" applyBorder="1" applyAlignment="1">
      <alignment horizontal="center" vertical="center"/>
    </xf>
    <xf numFmtId="0" fontId="21" fillId="22" borderId="54" xfId="0" applyFont="1" applyFill="1" applyBorder="1" applyAlignment="1">
      <alignment horizontal="center" vertical="center"/>
    </xf>
    <xf numFmtId="0" fontId="21" fillId="22" borderId="55" xfId="0" applyFont="1" applyFill="1" applyBorder="1" applyAlignment="1">
      <alignment horizontal="center" vertical="center"/>
    </xf>
    <xf numFmtId="0" fontId="0" fillId="0" borderId="0" xfId="0" applyAlignment="1">
      <alignment vertical="top"/>
    </xf>
    <xf numFmtId="0" fontId="0" fillId="0" borderId="0" xfId="0" applyAlignment="1">
      <alignment wrapText="1"/>
    </xf>
    <xf numFmtId="0" fontId="0" fillId="0" borderId="0" xfId="0" applyAlignment="1">
      <alignment vertical="top" wrapText="1"/>
    </xf>
    <xf numFmtId="9" fontId="20" fillId="26" borderId="56" xfId="2" applyFont="1" applyFill="1" applyBorder="1" applyAlignment="1" applyProtection="1">
      <alignment horizontal="center" vertical="center" wrapText="1" readingOrder="2"/>
      <protection hidden="1"/>
    </xf>
    <xf numFmtId="9" fontId="20" fillId="26" borderId="22" xfId="2" applyFont="1" applyFill="1" applyBorder="1" applyAlignment="1" applyProtection="1">
      <alignment horizontal="center" vertical="center" wrapText="1" readingOrder="2"/>
      <protection hidden="1"/>
    </xf>
    <xf numFmtId="9" fontId="20" fillId="26" borderId="23" xfId="2" applyFont="1" applyFill="1" applyBorder="1" applyAlignment="1" applyProtection="1">
      <alignment horizontal="center" vertical="center" wrapText="1" readingOrder="2"/>
      <protection hidden="1"/>
    </xf>
    <xf numFmtId="164" fontId="18" fillId="12" borderId="5" xfId="0" applyNumberFormat="1" applyFont="1" applyFill="1" applyBorder="1" applyAlignment="1">
      <alignment horizontal="center" vertical="center"/>
    </xf>
    <xf numFmtId="0" fontId="18" fillId="12" borderId="33" xfId="0" applyFont="1" applyFill="1" applyBorder="1" applyAlignment="1">
      <alignment horizontal="center" vertical="center" wrapText="1"/>
    </xf>
    <xf numFmtId="2" fontId="6" fillId="11" borderId="32" xfId="0" applyNumberFormat="1" applyFont="1" applyFill="1" applyBorder="1" applyAlignment="1" applyProtection="1">
      <alignment vertical="center" wrapText="1" readingOrder="2"/>
      <protection hidden="1"/>
    </xf>
    <xf numFmtId="2" fontId="6" fillId="11" borderId="32" xfId="0" applyNumberFormat="1" applyFont="1" applyFill="1" applyBorder="1" applyAlignment="1" applyProtection="1">
      <alignment horizontal="center" vertical="center" wrapText="1" readingOrder="2"/>
      <protection hidden="1"/>
    </xf>
    <xf numFmtId="9" fontId="10" fillId="15" borderId="33" xfId="2" applyFont="1" applyFill="1" applyBorder="1" applyAlignment="1" applyProtection="1">
      <alignment horizontal="center" vertical="center" wrapText="1" readingOrder="2"/>
      <protection hidden="1"/>
    </xf>
    <xf numFmtId="49" fontId="3" fillId="3" borderId="42" xfId="0" applyNumberFormat="1" applyFont="1" applyFill="1" applyBorder="1" applyAlignment="1" applyProtection="1">
      <alignment horizontal="center" vertical="center" wrapText="1"/>
      <protection hidden="1"/>
    </xf>
    <xf numFmtId="49" fontId="3" fillId="3" borderId="51" xfId="0" applyNumberFormat="1" applyFont="1" applyFill="1" applyBorder="1" applyAlignment="1" applyProtection="1">
      <alignment horizontal="center" vertical="center" wrapText="1"/>
      <protection hidden="1"/>
    </xf>
    <xf numFmtId="0" fontId="7" fillId="4" borderId="4" xfId="0" applyFont="1" applyFill="1" applyBorder="1" applyAlignment="1" applyProtection="1">
      <alignment horizontal="center" vertical="center"/>
      <protection hidden="1"/>
    </xf>
    <xf numFmtId="0" fontId="7" fillId="4" borderId="9" xfId="0" applyFont="1" applyFill="1" applyBorder="1" applyAlignment="1" applyProtection="1">
      <alignment horizontal="center" vertical="center"/>
      <protection hidden="1"/>
    </xf>
    <xf numFmtId="0" fontId="3" fillId="2" borderId="1" xfId="0" applyFont="1" applyFill="1" applyBorder="1" applyAlignment="1" applyProtection="1">
      <alignment horizontal="center" readingOrder="2"/>
      <protection hidden="1"/>
    </xf>
    <xf numFmtId="0" fontId="3" fillId="2" borderId="24" xfId="0" applyFont="1" applyFill="1" applyBorder="1" applyAlignment="1" applyProtection="1">
      <alignment horizontal="center" readingOrder="2"/>
      <protection hidden="1"/>
    </xf>
    <xf numFmtId="0" fontId="3" fillId="2" borderId="18" xfId="0" applyFont="1" applyFill="1" applyBorder="1" applyAlignment="1" applyProtection="1">
      <alignment horizontal="center" readingOrder="2"/>
      <protection hidden="1"/>
    </xf>
    <xf numFmtId="0" fontId="3" fillId="2" borderId="26" xfId="0" applyFont="1" applyFill="1" applyBorder="1" applyAlignment="1" applyProtection="1">
      <alignment horizontal="center" readingOrder="2"/>
      <protection hidden="1"/>
    </xf>
    <xf numFmtId="0" fontId="3" fillId="2" borderId="4" xfId="0" applyFont="1" applyFill="1" applyBorder="1" applyAlignment="1" applyProtection="1">
      <alignment horizontal="center" readingOrder="2"/>
      <protection hidden="1"/>
    </xf>
    <xf numFmtId="0" fontId="3" fillId="2" borderId="25" xfId="0" applyFont="1" applyFill="1" applyBorder="1" applyAlignment="1" applyProtection="1">
      <alignment horizontal="center" readingOrder="2"/>
      <protection hidden="1"/>
    </xf>
    <xf numFmtId="0" fontId="3" fillId="2" borderId="15" xfId="0" applyFont="1" applyFill="1" applyBorder="1" applyAlignment="1" applyProtection="1">
      <alignment horizontal="center" vertical="center" wrapText="1"/>
      <protection hidden="1"/>
    </xf>
    <xf numFmtId="0" fontId="3" fillId="2" borderId="12" xfId="0" applyFont="1" applyFill="1" applyBorder="1" applyAlignment="1" applyProtection="1">
      <alignment horizontal="center" vertical="center" wrapText="1"/>
      <protection hidden="1"/>
    </xf>
    <xf numFmtId="0" fontId="3" fillId="2" borderId="16" xfId="0" applyFont="1" applyFill="1" applyBorder="1" applyAlignment="1" applyProtection="1">
      <alignment horizontal="center" vertical="center" readingOrder="2"/>
      <protection hidden="1"/>
    </xf>
    <xf numFmtId="0" fontId="3" fillId="2" borderId="13" xfId="0" applyFont="1" applyFill="1" applyBorder="1" applyAlignment="1" applyProtection="1">
      <alignment horizontal="center" vertical="center" readingOrder="2"/>
      <protection hidden="1"/>
    </xf>
    <xf numFmtId="0" fontId="3" fillId="7" borderId="8" xfId="0" applyFont="1" applyFill="1" applyBorder="1" applyAlignment="1" applyProtection="1">
      <alignment horizontal="center" vertical="center" wrapText="1"/>
      <protection hidden="1"/>
    </xf>
    <xf numFmtId="0" fontId="3" fillId="7" borderId="9" xfId="0" applyFont="1" applyFill="1" applyBorder="1" applyAlignment="1" applyProtection="1">
      <alignment horizontal="center" vertical="center" wrapText="1"/>
      <protection hidden="1"/>
    </xf>
    <xf numFmtId="0" fontId="3" fillId="7" borderId="19" xfId="0" applyFont="1" applyFill="1" applyBorder="1" applyAlignment="1" applyProtection="1">
      <alignment horizontal="center" vertical="center" wrapText="1"/>
      <protection hidden="1"/>
    </xf>
    <xf numFmtId="49" fontId="3" fillId="3" borderId="3" xfId="0" applyNumberFormat="1" applyFont="1" applyFill="1" applyBorder="1" applyAlignment="1" applyProtection="1">
      <alignment horizontal="center" vertical="center" wrapText="1"/>
      <protection hidden="1"/>
    </xf>
    <xf numFmtId="49" fontId="3" fillId="3" borderId="6" xfId="0" applyNumberFormat="1" applyFont="1" applyFill="1" applyBorder="1" applyAlignment="1" applyProtection="1">
      <alignment horizontal="center" vertical="center" wrapText="1"/>
      <protection hidden="1"/>
    </xf>
    <xf numFmtId="0" fontId="3" fillId="3" borderId="8" xfId="0" applyFont="1" applyFill="1" applyBorder="1" applyAlignment="1" applyProtection="1">
      <alignment horizontal="center" vertical="center" wrapText="1"/>
      <protection locked="0"/>
    </xf>
    <xf numFmtId="0" fontId="3" fillId="3" borderId="9" xfId="0" applyFont="1" applyFill="1" applyBorder="1" applyAlignment="1" applyProtection="1">
      <alignment horizontal="center" vertical="center" wrapText="1"/>
      <protection locked="0"/>
    </xf>
    <xf numFmtId="0" fontId="3" fillId="3" borderId="8" xfId="0" applyFont="1" applyFill="1" applyBorder="1" applyAlignment="1" applyProtection="1">
      <alignment horizontal="center" vertical="center" wrapText="1"/>
      <protection hidden="1"/>
    </xf>
    <xf numFmtId="0" fontId="3" fillId="3" borderId="9" xfId="0" applyFont="1" applyFill="1" applyBorder="1" applyAlignment="1" applyProtection="1">
      <alignment horizontal="center" vertical="center" wrapText="1"/>
      <protection hidden="1"/>
    </xf>
    <xf numFmtId="49" fontId="3" fillId="3" borderId="36" xfId="0" applyNumberFormat="1" applyFont="1" applyFill="1" applyBorder="1" applyAlignment="1" applyProtection="1">
      <alignment horizontal="center" vertical="center" wrapText="1"/>
      <protection hidden="1"/>
    </xf>
    <xf numFmtId="2" fontId="11" fillId="13" borderId="4" xfId="0" applyNumberFormat="1" applyFont="1" applyFill="1" applyBorder="1" applyAlignment="1" applyProtection="1">
      <alignment horizontal="center" vertical="center" wrapText="1" readingOrder="2"/>
      <protection hidden="1"/>
    </xf>
    <xf numFmtId="2" fontId="11" fillId="13" borderId="25" xfId="0" applyNumberFormat="1" applyFont="1" applyFill="1" applyBorder="1" applyAlignment="1" applyProtection="1">
      <alignment horizontal="center" vertical="center" wrapText="1" readingOrder="2"/>
      <protection hidden="1"/>
    </xf>
    <xf numFmtId="0" fontId="3" fillId="0" borderId="7" xfId="0" applyFont="1" applyBorder="1" applyAlignment="1" applyProtection="1">
      <alignment horizontal="center" vertical="center"/>
      <protection hidden="1"/>
    </xf>
    <xf numFmtId="0" fontId="5" fillId="10" borderId="30" xfId="0" applyFont="1" applyFill="1" applyBorder="1" applyAlignment="1" applyProtection="1">
      <alignment horizontal="center" vertical="center" wrapText="1" readingOrder="2"/>
      <protection hidden="1"/>
    </xf>
    <xf numFmtId="0" fontId="5" fillId="10" borderId="27" xfId="0" applyFont="1" applyFill="1" applyBorder="1" applyAlignment="1" applyProtection="1">
      <alignment horizontal="center" vertical="center" wrapText="1" readingOrder="2"/>
      <protection hidden="1"/>
    </xf>
    <xf numFmtId="0" fontId="10" fillId="10" borderId="37" xfId="0" applyNumberFormat="1" applyFont="1" applyFill="1" applyBorder="1" applyAlignment="1" applyProtection="1">
      <alignment horizontal="center" vertical="center" wrapText="1" readingOrder="2"/>
      <protection hidden="1"/>
    </xf>
    <xf numFmtId="0" fontId="10" fillId="10" borderId="28" xfId="0" applyNumberFormat="1" applyFont="1" applyFill="1" applyBorder="1" applyAlignment="1" applyProtection="1">
      <alignment horizontal="center" vertical="center" wrapText="1" readingOrder="2"/>
      <protection hidden="1"/>
    </xf>
    <xf numFmtId="2" fontId="11" fillId="13" borderId="20" xfId="0" applyNumberFormat="1" applyFont="1" applyFill="1" applyBorder="1" applyAlignment="1" applyProtection="1">
      <alignment horizontal="center" vertical="center" wrapText="1" readingOrder="2"/>
      <protection hidden="1"/>
    </xf>
    <xf numFmtId="0" fontId="3" fillId="0" borderId="19" xfId="0" applyFont="1" applyBorder="1" applyAlignment="1" applyProtection="1">
      <alignment horizontal="center" vertical="center"/>
      <protection hidden="1"/>
    </xf>
    <xf numFmtId="0" fontId="3" fillId="0" borderId="8" xfId="0" applyFont="1" applyBorder="1" applyAlignment="1" applyProtection="1">
      <alignment horizontal="center" vertical="center"/>
      <protection hidden="1"/>
    </xf>
    <xf numFmtId="0" fontId="5" fillId="10" borderId="39" xfId="0" applyFont="1" applyFill="1" applyBorder="1" applyAlignment="1" applyProtection="1">
      <alignment horizontal="center" vertical="center" wrapText="1" readingOrder="2"/>
      <protection hidden="1"/>
    </xf>
    <xf numFmtId="0" fontId="5" fillId="10" borderId="40" xfId="0" applyFont="1" applyFill="1" applyBorder="1" applyAlignment="1" applyProtection="1">
      <alignment horizontal="center" vertical="center" wrapText="1" readingOrder="2"/>
      <protection hidden="1"/>
    </xf>
    <xf numFmtId="0" fontId="10" fillId="10" borderId="32" xfId="0" applyNumberFormat="1" applyFont="1" applyFill="1" applyBorder="1" applyAlignment="1" applyProtection="1">
      <alignment horizontal="center" vertical="center" wrapText="1" readingOrder="2"/>
      <protection hidden="1"/>
    </xf>
    <xf numFmtId="0" fontId="10" fillId="10" borderId="41" xfId="0" applyNumberFormat="1" applyFont="1" applyFill="1" applyBorder="1" applyAlignment="1" applyProtection="1">
      <alignment horizontal="center" vertical="center" wrapText="1" readingOrder="2"/>
      <protection hidden="1"/>
    </xf>
    <xf numFmtId="0" fontId="5" fillId="10" borderId="28" xfId="0" applyFont="1" applyFill="1" applyBorder="1" applyAlignment="1" applyProtection="1">
      <alignment horizontal="center" vertical="center" wrapText="1" readingOrder="2"/>
      <protection hidden="1"/>
    </xf>
    <xf numFmtId="0" fontId="5" fillId="10" borderId="32" xfId="0" applyFont="1" applyFill="1" applyBorder="1" applyAlignment="1" applyProtection="1">
      <alignment horizontal="center" vertical="center" wrapText="1" readingOrder="2"/>
      <protection hidden="1"/>
    </xf>
    <xf numFmtId="0" fontId="5" fillId="15" borderId="40" xfId="0" applyFont="1" applyFill="1" applyBorder="1" applyAlignment="1" applyProtection="1">
      <alignment horizontal="center" vertical="center" wrapText="1" readingOrder="2"/>
      <protection hidden="1"/>
    </xf>
    <xf numFmtId="0" fontId="5" fillId="15" borderId="41" xfId="0" applyFont="1" applyFill="1" applyBorder="1" applyAlignment="1" applyProtection="1">
      <alignment horizontal="center" vertical="center" wrapText="1" readingOrder="2"/>
      <protection hidden="1"/>
    </xf>
    <xf numFmtId="0" fontId="16" fillId="12" borderId="43" xfId="0" applyFont="1" applyFill="1" applyBorder="1" applyAlignment="1" applyProtection="1">
      <alignment horizontal="center" vertical="center" wrapText="1" readingOrder="2"/>
      <protection hidden="1"/>
    </xf>
    <xf numFmtId="0" fontId="16" fillId="12" borderId="44" xfId="0" applyFont="1" applyFill="1" applyBorder="1" applyAlignment="1" applyProtection="1">
      <alignment horizontal="center" vertical="center" wrapText="1" readingOrder="2"/>
      <protection hidden="1"/>
    </xf>
    <xf numFmtId="0" fontId="5" fillId="12" borderId="57" xfId="0" applyFont="1" applyFill="1" applyBorder="1" applyAlignment="1" applyProtection="1">
      <alignment horizontal="center" vertical="center" wrapText="1" readingOrder="2"/>
      <protection hidden="1"/>
    </xf>
    <xf numFmtId="0" fontId="5" fillId="12" borderId="31" xfId="0" applyFont="1" applyFill="1" applyBorder="1" applyAlignment="1" applyProtection="1">
      <alignment horizontal="center" vertical="center" wrapText="1" readingOrder="2"/>
      <protection hidden="1"/>
    </xf>
    <xf numFmtId="0" fontId="17" fillId="12" borderId="46" xfId="0" applyFont="1" applyFill="1" applyBorder="1" applyAlignment="1" applyProtection="1">
      <alignment horizontal="center" vertical="center" readingOrder="2"/>
      <protection hidden="1"/>
    </xf>
    <xf numFmtId="0" fontId="17" fillId="12" borderId="32" xfId="0" applyFont="1" applyFill="1" applyBorder="1" applyAlignment="1" applyProtection="1">
      <alignment horizontal="center" vertical="center" readingOrder="2"/>
      <protection hidden="1"/>
    </xf>
    <xf numFmtId="0" fontId="18" fillId="12" borderId="18" xfId="0" applyFont="1" applyFill="1" applyBorder="1" applyAlignment="1">
      <alignment horizontal="center" vertical="center" wrapText="1"/>
    </xf>
    <xf numFmtId="0" fontId="22" fillId="27" borderId="8" xfId="0" applyFont="1" applyFill="1" applyBorder="1" applyAlignment="1">
      <alignment horizontal="center" vertical="center" wrapText="1"/>
    </xf>
    <xf numFmtId="0" fontId="22" fillId="27" borderId="9" xfId="0" applyFont="1" applyFill="1" applyBorder="1" applyAlignment="1">
      <alignment horizontal="center" vertical="center" wrapText="1"/>
    </xf>
    <xf numFmtId="2" fontId="21" fillId="14" borderId="49" xfId="0" applyNumberFormat="1" applyFont="1" applyFill="1" applyBorder="1" applyAlignment="1">
      <alignment horizontal="center" vertical="center"/>
    </xf>
    <xf numFmtId="2" fontId="21" fillId="14" borderId="50" xfId="0" applyNumberFormat="1" applyFont="1" applyFill="1" applyBorder="1" applyAlignment="1">
      <alignment horizontal="center" vertical="center"/>
    </xf>
    <xf numFmtId="2" fontId="21" fillId="14" borderId="47" xfId="0" applyNumberFormat="1" applyFont="1" applyFill="1" applyBorder="1" applyAlignment="1">
      <alignment horizontal="center" vertical="center"/>
    </xf>
    <xf numFmtId="2" fontId="21" fillId="14" borderId="8" xfId="0" applyNumberFormat="1" applyFont="1" applyFill="1" applyBorder="1" applyAlignment="1">
      <alignment horizontal="center" vertical="center"/>
    </xf>
    <xf numFmtId="2" fontId="21" fillId="14" borderId="9" xfId="0" applyNumberFormat="1" applyFont="1" applyFill="1" applyBorder="1" applyAlignment="1">
      <alignment horizontal="center" vertical="center"/>
    </xf>
    <xf numFmtId="2" fontId="21" fillId="14" borderId="19" xfId="0" applyNumberFormat="1" applyFont="1" applyFill="1" applyBorder="1" applyAlignment="1">
      <alignment horizontal="center" vertical="center"/>
    </xf>
    <xf numFmtId="2" fontId="21" fillId="14" borderId="4" xfId="0" applyNumberFormat="1" applyFont="1" applyFill="1" applyBorder="1" applyAlignment="1">
      <alignment horizontal="center" vertical="center"/>
    </xf>
    <xf numFmtId="2" fontId="21" fillId="14" borderId="20" xfId="0" applyNumberFormat="1" applyFont="1" applyFill="1" applyBorder="1" applyAlignment="1">
      <alignment horizontal="center" vertical="center"/>
    </xf>
    <xf numFmtId="2" fontId="21" fillId="14" borderId="25" xfId="0" applyNumberFormat="1" applyFont="1" applyFill="1" applyBorder="1" applyAlignment="1">
      <alignment horizontal="center" vertical="center"/>
    </xf>
    <xf numFmtId="0" fontId="18" fillId="24" borderId="30" xfId="0" applyFont="1" applyFill="1" applyBorder="1" applyAlignment="1" applyProtection="1">
      <alignment horizontal="center" vertical="center" wrapText="1" readingOrder="2"/>
      <protection hidden="1"/>
    </xf>
    <xf numFmtId="0" fontId="18" fillId="24" borderId="52" xfId="0" applyFont="1" applyFill="1" applyBorder="1" applyAlignment="1" applyProtection="1">
      <alignment horizontal="center" vertical="center" wrapText="1" readingOrder="2"/>
      <protection hidden="1"/>
    </xf>
    <xf numFmtId="0" fontId="18" fillId="24" borderId="27" xfId="0" applyFont="1" applyFill="1" applyBorder="1" applyAlignment="1" applyProtection="1">
      <alignment horizontal="center" vertical="center" wrapText="1" readingOrder="2"/>
      <protection hidden="1"/>
    </xf>
    <xf numFmtId="0" fontId="18" fillId="24" borderId="1" xfId="0" applyFont="1" applyFill="1" applyBorder="1" applyAlignment="1">
      <alignment horizontal="center" vertical="center"/>
    </xf>
    <xf numFmtId="0" fontId="18" fillId="24" borderId="17" xfId="0" applyFont="1" applyFill="1" applyBorder="1" applyAlignment="1">
      <alignment horizontal="center" vertical="center"/>
    </xf>
    <xf numFmtId="0" fontId="18" fillId="24" borderId="4" xfId="0" applyFont="1" applyFill="1" applyBorder="1" applyAlignment="1">
      <alignment horizontal="center" vertical="center"/>
    </xf>
    <xf numFmtId="0" fontId="18" fillId="24" borderId="20" xfId="0" applyFont="1" applyFill="1" applyBorder="1" applyAlignment="1">
      <alignment horizontal="center" vertical="center"/>
    </xf>
    <xf numFmtId="0" fontId="18" fillId="24" borderId="1" xfId="0" applyFont="1" applyFill="1" applyBorder="1" applyAlignment="1" applyProtection="1">
      <alignment horizontal="center" vertical="center" wrapText="1" readingOrder="2"/>
      <protection hidden="1"/>
    </xf>
    <xf numFmtId="0" fontId="18" fillId="24" borderId="17" xfId="0" applyFont="1" applyFill="1" applyBorder="1" applyAlignment="1" applyProtection="1">
      <alignment horizontal="center" vertical="center" wrapText="1" readingOrder="2"/>
      <protection hidden="1"/>
    </xf>
    <xf numFmtId="0" fontId="18" fillId="24" borderId="24" xfId="0" applyFont="1" applyFill="1" applyBorder="1" applyAlignment="1" applyProtection="1">
      <alignment horizontal="center" vertical="center" wrapText="1" readingOrder="2"/>
      <protection hidden="1"/>
    </xf>
    <xf numFmtId="0" fontId="18" fillId="24" borderId="2" xfId="0" applyFont="1" applyFill="1" applyBorder="1" applyAlignment="1" applyProtection="1">
      <alignment horizontal="center" vertical="center" wrapText="1" readingOrder="2"/>
      <protection hidden="1"/>
    </xf>
    <xf numFmtId="0" fontId="18" fillId="24" borderId="21" xfId="0" applyFont="1" applyFill="1" applyBorder="1" applyAlignment="1" applyProtection="1">
      <alignment horizontal="center" vertical="center" wrapText="1" readingOrder="2"/>
      <protection hidden="1"/>
    </xf>
    <xf numFmtId="0" fontId="18" fillId="24" borderId="16" xfId="0" applyFont="1" applyFill="1" applyBorder="1" applyAlignment="1" applyProtection="1">
      <alignment horizontal="center" vertical="center" wrapText="1" readingOrder="2"/>
      <protection hidden="1"/>
    </xf>
    <xf numFmtId="0" fontId="18" fillId="10" borderId="1" xfId="0" applyFont="1" applyFill="1" applyBorder="1" applyAlignment="1">
      <alignment horizontal="center" vertical="center" wrapText="1"/>
    </xf>
    <xf numFmtId="0" fontId="18" fillId="10" borderId="18" xfId="0" applyFont="1" applyFill="1" applyBorder="1" applyAlignment="1">
      <alignment horizontal="center" vertical="center" wrapText="1"/>
    </xf>
    <xf numFmtId="0" fontId="18" fillId="10" borderId="4" xfId="0" applyFont="1" applyFill="1" applyBorder="1" applyAlignment="1">
      <alignment horizontal="center" vertical="center" wrapText="1"/>
    </xf>
    <xf numFmtId="0" fontId="18" fillId="10" borderId="1" xfId="0" applyFont="1" applyFill="1" applyBorder="1" applyAlignment="1" applyProtection="1">
      <alignment horizontal="center" vertical="center" wrapText="1"/>
      <protection hidden="1"/>
    </xf>
    <xf numFmtId="0" fontId="18" fillId="10" borderId="18" xfId="0" applyFont="1" applyFill="1" applyBorder="1" applyAlignment="1" applyProtection="1">
      <alignment horizontal="center" vertical="center" wrapText="1"/>
      <protection hidden="1"/>
    </xf>
    <xf numFmtId="0" fontId="18" fillId="10" borderId="4" xfId="0" applyFont="1" applyFill="1" applyBorder="1" applyAlignment="1" applyProtection="1">
      <alignment horizontal="center" vertical="center" wrapText="1"/>
      <protection hidden="1"/>
    </xf>
    <xf numFmtId="0" fontId="3" fillId="18" borderId="8" xfId="0" applyFont="1" applyFill="1" applyBorder="1" applyAlignment="1">
      <alignment horizontal="center"/>
    </xf>
    <xf numFmtId="0" fontId="3" fillId="18" borderId="19" xfId="0" applyFont="1" applyFill="1" applyBorder="1" applyAlignment="1">
      <alignment horizontal="center"/>
    </xf>
    <xf numFmtId="0" fontId="3" fillId="18" borderId="8" xfId="0" applyFont="1" applyFill="1" applyBorder="1" applyAlignment="1">
      <alignment horizontal="center" vertical="center" wrapText="1"/>
    </xf>
    <xf numFmtId="0" fontId="3" fillId="18" borderId="19" xfId="0" applyFont="1" applyFill="1" applyBorder="1" applyAlignment="1">
      <alignment horizontal="center" vertical="center" wrapText="1"/>
    </xf>
    <xf numFmtId="0" fontId="3" fillId="11" borderId="17" xfId="0" applyFont="1" applyFill="1" applyBorder="1" applyAlignment="1">
      <alignment horizontal="center" vertical="center"/>
    </xf>
    <xf numFmtId="0" fontId="3" fillId="11" borderId="0" xfId="0" applyFont="1" applyFill="1" applyBorder="1" applyAlignment="1">
      <alignment horizontal="center" vertical="center"/>
    </xf>
    <xf numFmtId="2" fontId="6" fillId="11" borderId="32" xfId="0" applyNumberFormat="1" applyFont="1" applyFill="1" applyBorder="1" applyAlignment="1" applyProtection="1">
      <alignment horizontal="right" vertical="center" wrapText="1" readingOrder="2"/>
      <protection hidden="1"/>
    </xf>
    <xf numFmtId="2" fontId="10" fillId="11" borderId="28" xfId="0" applyNumberFormat="1" applyFont="1" applyFill="1" applyBorder="1" applyAlignment="1" applyProtection="1">
      <alignment horizontal="right" vertical="center" wrapText="1" readingOrder="2"/>
      <protection hidden="1"/>
    </xf>
  </cellXfs>
  <cellStyles count="3">
    <cellStyle name="Normal" xfId="0" builtinId="0"/>
    <cellStyle name="Percent" xfId="2" builtinId="5"/>
    <cellStyle name="היפר-קישור" xfId="1" builtinId="8"/>
  </cellStyles>
  <dxfs count="99">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theme="9"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rgb="FFFFFF99"/>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colors>
    <mruColors>
      <color rgb="FFE7E8FF"/>
      <color rgb="FFEBFEFF"/>
      <color rgb="FFF2DDFF"/>
      <color rgb="FFF9EFFF"/>
      <color rgb="FFFFEBFD"/>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76"/>
  <sheetViews>
    <sheetView rightToLeft="1" tabSelected="1" view="pageBreakPreview" zoomScale="80" zoomScaleNormal="90" zoomScaleSheetLayoutView="80" workbookViewId="0">
      <pane xSplit="3" ySplit="9" topLeftCell="D10" activePane="bottomRight" state="frozen"/>
      <selection pane="topRight" activeCell="D1" sqref="D1"/>
      <selection pane="bottomLeft" activeCell="A10" sqref="A10"/>
      <selection pane="bottomRight" activeCell="C52" sqref="C52:C54"/>
    </sheetView>
  </sheetViews>
  <sheetFormatPr defaultColWidth="9" defaultRowHeight="15.6" x14ac:dyDescent="0.3"/>
  <cols>
    <col min="1" max="1" width="1.3984375" style="1" customWidth="1"/>
    <col min="2" max="2" width="14.69921875" style="1" customWidth="1"/>
    <col min="3" max="3" width="10" style="1" customWidth="1"/>
    <col min="4" max="4" width="85.796875" style="1" customWidth="1"/>
    <col min="5" max="5" width="17.8984375" style="1" customWidth="1"/>
    <col min="6" max="6" width="15.69921875" style="1" customWidth="1"/>
    <col min="7" max="7" width="14.69921875" style="1" customWidth="1"/>
    <col min="8" max="8" width="20.3984375" style="1" customWidth="1"/>
    <col min="9" max="16384" width="9" style="1"/>
  </cols>
  <sheetData>
    <row r="1" spans="2:8" ht="29.25" customHeight="1" thickBot="1" x14ac:dyDescent="0.35">
      <c r="D1" s="38"/>
      <c r="E1" s="37"/>
      <c r="F1" s="37"/>
      <c r="G1" s="37"/>
      <c r="H1" s="37"/>
    </row>
    <row r="2" spans="2:8" ht="18.75" customHeight="1" x14ac:dyDescent="0.3">
      <c r="B2" s="142"/>
      <c r="C2" s="143"/>
      <c r="D2" s="148" t="s">
        <v>14</v>
      </c>
      <c r="E2" s="150">
        <v>1</v>
      </c>
      <c r="F2" s="150">
        <v>2</v>
      </c>
      <c r="G2" s="150">
        <v>3</v>
      </c>
      <c r="H2" s="150">
        <v>4</v>
      </c>
    </row>
    <row r="3" spans="2:8" ht="12" customHeight="1" x14ac:dyDescent="0.3">
      <c r="B3" s="144"/>
      <c r="C3" s="145"/>
      <c r="D3" s="149"/>
      <c r="E3" s="151"/>
      <c r="F3" s="151"/>
      <c r="G3" s="151"/>
      <c r="H3" s="151"/>
    </row>
    <row r="4" spans="2:8" ht="47.25" customHeight="1" x14ac:dyDescent="0.3">
      <c r="B4" s="144"/>
      <c r="C4" s="145"/>
      <c r="D4" s="39" t="s">
        <v>0</v>
      </c>
      <c r="E4" s="12"/>
      <c r="F4" s="12"/>
      <c r="G4" s="12"/>
      <c r="H4" s="12"/>
    </row>
    <row r="5" spans="2:8" x14ac:dyDescent="0.3">
      <c r="B5" s="144"/>
      <c r="C5" s="145"/>
      <c r="D5" s="39" t="s">
        <v>19</v>
      </c>
      <c r="E5" s="12"/>
      <c r="F5" s="12"/>
      <c r="G5" s="12"/>
      <c r="H5" s="12"/>
    </row>
    <row r="6" spans="2:8" x14ac:dyDescent="0.3">
      <c r="B6" s="144"/>
      <c r="C6" s="145"/>
      <c r="D6" s="39" t="s">
        <v>1</v>
      </c>
      <c r="E6" s="13"/>
      <c r="F6" s="13"/>
      <c r="G6" s="13"/>
      <c r="H6" s="13"/>
    </row>
    <row r="7" spans="2:8" ht="16.2" thickBot="1" x14ac:dyDescent="0.35">
      <c r="B7" s="146"/>
      <c r="C7" s="147"/>
      <c r="D7" s="39" t="s">
        <v>2</v>
      </c>
      <c r="E7" s="14"/>
      <c r="F7" s="14"/>
      <c r="G7" s="14"/>
      <c r="H7" s="14"/>
    </row>
    <row r="8" spans="2:8" ht="16.2" thickBot="1" x14ac:dyDescent="0.35">
      <c r="B8" s="15" t="s">
        <v>8</v>
      </c>
      <c r="C8" s="16" t="s">
        <v>3</v>
      </c>
      <c r="D8" s="17" t="s">
        <v>40</v>
      </c>
      <c r="E8" s="36"/>
      <c r="F8" s="36"/>
      <c r="G8" s="36"/>
      <c r="H8" s="36"/>
    </row>
    <row r="9" spans="2:8" ht="16.2" thickBot="1" x14ac:dyDescent="0.35">
      <c r="B9" s="18"/>
      <c r="C9" s="18" t="s">
        <v>50</v>
      </c>
      <c r="D9" s="30" t="s">
        <v>4</v>
      </c>
      <c r="E9" s="159"/>
      <c r="F9" s="160"/>
      <c r="G9" s="160"/>
      <c r="H9" s="160"/>
    </row>
    <row r="10" spans="2:8" ht="19.5" customHeight="1" x14ac:dyDescent="0.3">
      <c r="B10" s="155" t="s">
        <v>9</v>
      </c>
      <c r="C10" s="19" t="s">
        <v>43</v>
      </c>
      <c r="D10" s="43" t="s">
        <v>31</v>
      </c>
      <c r="E10" s="20"/>
      <c r="F10" s="20"/>
      <c r="G10" s="57"/>
      <c r="H10" s="20"/>
    </row>
    <row r="11" spans="2:8" ht="31.2" x14ac:dyDescent="0.3">
      <c r="B11" s="156"/>
      <c r="C11" s="19" t="s">
        <v>44</v>
      </c>
      <c r="D11" s="43" t="s">
        <v>32</v>
      </c>
      <c r="E11" s="20"/>
      <c r="F11" s="20"/>
      <c r="G11" s="57"/>
      <c r="H11" s="20"/>
    </row>
    <row r="12" spans="2:8" ht="62.4" x14ac:dyDescent="0.3">
      <c r="B12" s="156"/>
      <c r="C12" s="19" t="s">
        <v>51</v>
      </c>
      <c r="D12" s="43" t="s">
        <v>33</v>
      </c>
      <c r="E12" s="20"/>
      <c r="F12" s="20"/>
      <c r="G12" s="20"/>
      <c r="H12" s="20"/>
    </row>
    <row r="13" spans="2:8" x14ac:dyDescent="0.3">
      <c r="B13" s="156"/>
      <c r="C13" s="19" t="s">
        <v>52</v>
      </c>
      <c r="D13" s="43" t="s">
        <v>53</v>
      </c>
      <c r="E13" s="20"/>
      <c r="F13" s="20"/>
      <c r="G13" s="20"/>
      <c r="H13" s="20"/>
    </row>
    <row r="14" spans="2:8" ht="46.8" x14ac:dyDescent="0.3">
      <c r="B14" s="156"/>
      <c r="C14" s="19" t="s">
        <v>54</v>
      </c>
      <c r="D14" s="43" t="s">
        <v>42</v>
      </c>
      <c r="E14" s="21"/>
      <c r="F14" s="20"/>
      <c r="G14" s="58"/>
      <c r="H14" s="20"/>
    </row>
    <row r="15" spans="2:8" x14ac:dyDescent="0.3">
      <c r="B15" s="94"/>
      <c r="C15" s="19" t="s">
        <v>55</v>
      </c>
      <c r="D15" s="43" t="s">
        <v>57</v>
      </c>
      <c r="E15" s="21"/>
      <c r="F15" s="20"/>
      <c r="G15" s="58"/>
      <c r="H15" s="20"/>
    </row>
    <row r="16" spans="2:8" ht="16.2" thickBot="1" x14ac:dyDescent="0.35">
      <c r="B16" s="94"/>
      <c r="C16" s="19" t="s">
        <v>56</v>
      </c>
      <c r="D16" s="43" t="s">
        <v>58</v>
      </c>
      <c r="E16" s="21"/>
      <c r="F16" s="20"/>
      <c r="G16" s="58"/>
      <c r="H16" s="20"/>
    </row>
    <row r="17" spans="2:9" ht="22.5" customHeight="1" thickBot="1" x14ac:dyDescent="0.35">
      <c r="B17" s="18"/>
      <c r="C17" s="75"/>
      <c r="D17" s="22" t="s">
        <v>5</v>
      </c>
      <c r="E17" s="157"/>
      <c r="F17" s="158"/>
      <c r="G17" s="158"/>
      <c r="H17" s="158"/>
    </row>
    <row r="18" spans="2:9" ht="24.6" customHeight="1" thickBot="1" x14ac:dyDescent="0.35">
      <c r="B18" s="138" t="s">
        <v>24</v>
      </c>
      <c r="C18" s="76" t="s">
        <v>59</v>
      </c>
      <c r="D18" s="99" t="s">
        <v>62</v>
      </c>
      <c r="E18" s="98"/>
      <c r="F18" s="98"/>
      <c r="G18" s="98"/>
      <c r="H18" s="98"/>
      <c r="I18" s="53"/>
    </row>
    <row r="19" spans="2:9" ht="29.4" customHeight="1" thickBot="1" x14ac:dyDescent="0.35">
      <c r="B19" s="139"/>
      <c r="C19" s="76" t="s">
        <v>60</v>
      </c>
      <c r="D19" s="43" t="s">
        <v>63</v>
      </c>
      <c r="E19" s="54"/>
      <c r="F19" s="56"/>
      <c r="G19" s="23"/>
      <c r="H19" s="23"/>
      <c r="I19" s="53"/>
    </row>
    <row r="20" spans="2:9" ht="34.200000000000003" customHeight="1" thickBot="1" x14ac:dyDescent="0.35">
      <c r="B20" s="161"/>
      <c r="C20" s="76" t="s">
        <v>61</v>
      </c>
      <c r="D20" s="43" t="s">
        <v>64</v>
      </c>
      <c r="E20" s="54"/>
      <c r="F20" s="56"/>
      <c r="G20" s="23"/>
      <c r="H20" s="23"/>
      <c r="I20" s="53"/>
    </row>
    <row r="21" spans="2:9" ht="34.799999999999997" customHeight="1" thickBot="1" x14ac:dyDescent="0.35">
      <c r="B21" s="138" t="s">
        <v>65</v>
      </c>
      <c r="C21" s="76" t="s">
        <v>66</v>
      </c>
      <c r="D21" s="43" t="s">
        <v>71</v>
      </c>
      <c r="E21" s="25"/>
      <c r="F21" s="25"/>
      <c r="G21" s="25"/>
      <c r="H21" s="25"/>
    </row>
    <row r="22" spans="2:9" ht="29.4" customHeight="1" thickBot="1" x14ac:dyDescent="0.35">
      <c r="B22" s="139"/>
      <c r="C22" s="76" t="s">
        <v>67</v>
      </c>
      <c r="D22" s="99" t="s">
        <v>72</v>
      </c>
      <c r="E22" s="98"/>
      <c r="F22" s="98"/>
      <c r="G22" s="98"/>
      <c r="H22" s="98"/>
    </row>
    <row r="23" spans="2:9" ht="43.8" customHeight="1" thickBot="1" x14ac:dyDescent="0.35">
      <c r="B23" s="139"/>
      <c r="C23" s="76" t="s">
        <v>68</v>
      </c>
      <c r="D23" s="43" t="s">
        <v>73</v>
      </c>
      <c r="E23" s="23"/>
      <c r="F23" s="23"/>
      <c r="G23" s="74"/>
      <c r="H23" s="23"/>
    </row>
    <row r="24" spans="2:9" ht="43.8" customHeight="1" thickBot="1" x14ac:dyDescent="0.35">
      <c r="B24" s="139"/>
      <c r="C24" s="76" t="s">
        <v>69</v>
      </c>
      <c r="D24" s="43" t="s">
        <v>74</v>
      </c>
      <c r="E24" s="23"/>
      <c r="F24" s="23"/>
      <c r="G24" s="74"/>
      <c r="H24" s="23"/>
    </row>
    <row r="25" spans="2:9" ht="43.8" customHeight="1" thickBot="1" x14ac:dyDescent="0.35">
      <c r="B25" s="139"/>
      <c r="C25" s="76" t="s">
        <v>70</v>
      </c>
      <c r="D25" s="43" t="s">
        <v>75</v>
      </c>
      <c r="E25" s="23"/>
      <c r="F25" s="23"/>
      <c r="G25" s="74"/>
      <c r="H25" s="23"/>
    </row>
    <row r="26" spans="2:9" ht="29.4" customHeight="1" thickBot="1" x14ac:dyDescent="0.35">
      <c r="B26" s="138" t="s">
        <v>76</v>
      </c>
      <c r="C26" s="76" t="s">
        <v>77</v>
      </c>
      <c r="D26" s="99" t="s">
        <v>81</v>
      </c>
      <c r="E26" s="98"/>
      <c r="F26" s="98"/>
      <c r="G26" s="98"/>
      <c r="H26" s="98"/>
    </row>
    <row r="27" spans="2:9" ht="43.8" customHeight="1" thickBot="1" x14ac:dyDescent="0.35">
      <c r="B27" s="139"/>
      <c r="C27" s="76" t="s">
        <v>78</v>
      </c>
      <c r="D27" s="43" t="s">
        <v>82</v>
      </c>
      <c r="E27" s="23"/>
      <c r="F27" s="23"/>
      <c r="G27" s="74"/>
      <c r="H27" s="23"/>
    </row>
    <row r="28" spans="2:9" ht="43.8" customHeight="1" thickBot="1" x14ac:dyDescent="0.35">
      <c r="B28" s="139"/>
      <c r="C28" s="76" t="s">
        <v>79</v>
      </c>
      <c r="D28" s="43" t="s">
        <v>83</v>
      </c>
      <c r="E28" s="23"/>
      <c r="F28" s="23"/>
      <c r="G28" s="74"/>
      <c r="H28" s="23"/>
    </row>
    <row r="29" spans="2:9" ht="49.8" customHeight="1" thickBot="1" x14ac:dyDescent="0.35">
      <c r="B29" s="139"/>
      <c r="C29" s="76" t="s">
        <v>80</v>
      </c>
      <c r="D29" s="43" t="s">
        <v>84</v>
      </c>
      <c r="E29" s="23"/>
      <c r="F29" s="23"/>
      <c r="G29" s="74"/>
      <c r="H29" s="23"/>
    </row>
    <row r="30" spans="2:9" ht="16.2" thickBot="1" x14ac:dyDescent="0.35">
      <c r="B30" s="139"/>
      <c r="C30" s="140" t="s">
        <v>6</v>
      </c>
      <c r="D30" s="141"/>
      <c r="E30" s="34"/>
      <c r="F30" s="34"/>
      <c r="G30" s="35"/>
      <c r="H30" s="34"/>
    </row>
    <row r="31" spans="2:9" ht="33" customHeight="1" thickBot="1" x14ac:dyDescent="0.35">
      <c r="B31"/>
      <c r="C31" s="31" t="s">
        <v>23</v>
      </c>
      <c r="D31" s="55" t="s">
        <v>7</v>
      </c>
      <c r="E31" s="152"/>
      <c r="F31" s="153"/>
      <c r="G31" s="153"/>
      <c r="H31" s="154"/>
    </row>
    <row r="32" spans="2:9" x14ac:dyDescent="0.3">
      <c r="B32"/>
      <c r="C32" s="82">
        <v>7.1</v>
      </c>
      <c r="D32" s="32" t="s">
        <v>85</v>
      </c>
      <c r="E32" s="24"/>
      <c r="F32" s="24"/>
      <c r="G32" s="24"/>
      <c r="H32" s="24"/>
    </row>
    <row r="33" spans="2:8" ht="48" customHeight="1" x14ac:dyDescent="0.3">
      <c r="B33"/>
      <c r="C33" s="82">
        <v>7.2</v>
      </c>
      <c r="D33" s="27" t="s">
        <v>86</v>
      </c>
      <c r="E33" s="20"/>
      <c r="F33" s="20"/>
      <c r="G33" s="20"/>
      <c r="H33" s="20"/>
    </row>
    <row r="34" spans="2:8" ht="37.5" customHeight="1" x14ac:dyDescent="0.3">
      <c r="B34"/>
      <c r="C34" s="82">
        <v>7.3</v>
      </c>
      <c r="D34" s="28" t="s">
        <v>87</v>
      </c>
      <c r="E34" s="20"/>
      <c r="F34" s="20"/>
      <c r="G34" s="20"/>
      <c r="H34" s="20"/>
    </row>
    <row r="35" spans="2:8" ht="38.25" customHeight="1" x14ac:dyDescent="0.3">
      <c r="B35"/>
      <c r="C35" s="82">
        <v>7.4</v>
      </c>
      <c r="D35" s="28" t="s">
        <v>88</v>
      </c>
      <c r="E35" s="21"/>
      <c r="F35" s="20"/>
      <c r="G35" s="20"/>
      <c r="H35" s="20"/>
    </row>
    <row r="36" spans="2:8" ht="46.8" x14ac:dyDescent="0.3">
      <c r="B36"/>
      <c r="C36" s="82">
        <v>7.5</v>
      </c>
      <c r="D36" s="27" t="s">
        <v>89</v>
      </c>
      <c r="E36" s="21"/>
      <c r="F36" s="20"/>
      <c r="G36" s="21"/>
      <c r="H36" s="20"/>
    </row>
    <row r="37" spans="2:8" ht="31.2" x14ac:dyDescent="0.3">
      <c r="B37"/>
      <c r="C37" s="82">
        <v>7.6</v>
      </c>
      <c r="D37" s="28" t="s">
        <v>90</v>
      </c>
      <c r="E37" s="21"/>
      <c r="F37" s="21"/>
      <c r="G37" s="21"/>
      <c r="H37" s="20"/>
    </row>
    <row r="38" spans="2:8" ht="31.2" x14ac:dyDescent="0.3">
      <c r="B38"/>
      <c r="C38" s="82">
        <v>7.7</v>
      </c>
      <c r="D38" s="27" t="s">
        <v>91</v>
      </c>
      <c r="E38" s="21"/>
      <c r="F38" s="21"/>
      <c r="G38" s="21"/>
      <c r="H38" s="21"/>
    </row>
    <row r="39" spans="2:8" ht="31.2" x14ac:dyDescent="0.3">
      <c r="B39"/>
      <c r="C39" s="82">
        <v>7.8</v>
      </c>
      <c r="D39" s="28" t="s">
        <v>92</v>
      </c>
      <c r="E39" s="21"/>
      <c r="F39" s="21"/>
      <c r="G39" s="21"/>
      <c r="H39" s="21"/>
    </row>
    <row r="40" spans="2:8" ht="59.4" customHeight="1" x14ac:dyDescent="0.3">
      <c r="B40"/>
      <c r="C40" s="82">
        <v>7.9</v>
      </c>
      <c r="D40" s="27" t="s">
        <v>93</v>
      </c>
      <c r="E40" s="21"/>
      <c r="F40" s="21"/>
      <c r="G40" s="61"/>
      <c r="H40" s="21"/>
    </row>
    <row r="41" spans="2:8" ht="31.2" x14ac:dyDescent="0.3">
      <c r="B41"/>
      <c r="C41" s="83">
        <v>7.1</v>
      </c>
      <c r="D41" s="27" t="s">
        <v>94</v>
      </c>
      <c r="E41" s="21"/>
      <c r="F41" s="21"/>
      <c r="G41" s="21"/>
      <c r="H41" s="21"/>
    </row>
    <row r="42" spans="2:8" ht="50.4" customHeight="1" x14ac:dyDescent="0.3">
      <c r="B42"/>
      <c r="C42" s="82">
        <v>7.11</v>
      </c>
      <c r="D42" s="27" t="s">
        <v>95</v>
      </c>
      <c r="E42" s="21"/>
      <c r="F42" s="21"/>
      <c r="G42" s="21"/>
      <c r="H42" s="21"/>
    </row>
    <row r="43" spans="2:8" ht="34.200000000000003" customHeight="1" x14ac:dyDescent="0.3">
      <c r="B43"/>
      <c r="C43" s="83">
        <v>7.12</v>
      </c>
      <c r="D43" s="27" t="s">
        <v>96</v>
      </c>
      <c r="E43" s="21"/>
      <c r="F43" s="21"/>
      <c r="G43" s="21"/>
      <c r="H43" s="21"/>
    </row>
    <row r="44" spans="2:8" ht="31.2" customHeight="1" x14ac:dyDescent="0.3">
      <c r="B44"/>
      <c r="C44" s="82">
        <v>7.13</v>
      </c>
      <c r="D44" s="27" t="s">
        <v>45</v>
      </c>
      <c r="E44" s="21"/>
      <c r="F44" s="21"/>
      <c r="G44" s="21"/>
      <c r="H44" s="21"/>
    </row>
    <row r="45" spans="2:8" ht="22.8" customHeight="1" x14ac:dyDescent="0.3">
      <c r="B45"/>
      <c r="C45" s="83">
        <v>7.14</v>
      </c>
      <c r="D45" s="27" t="s">
        <v>46</v>
      </c>
      <c r="E45" s="21"/>
      <c r="F45" s="21"/>
      <c r="G45" s="21"/>
      <c r="H45" s="21"/>
    </row>
    <row r="46" spans="2:8" x14ac:dyDescent="0.3">
      <c r="B46"/>
      <c r="C46" s="82">
        <v>7.15</v>
      </c>
      <c r="D46" s="27" t="s">
        <v>47</v>
      </c>
      <c r="E46" s="21"/>
      <c r="F46" s="21"/>
      <c r="G46" s="21"/>
      <c r="H46" s="21"/>
    </row>
    <row r="47" spans="2:8" x14ac:dyDescent="0.3">
      <c r="B47"/>
      <c r="C47" s="83">
        <v>7.16</v>
      </c>
      <c r="D47" s="27" t="s">
        <v>97</v>
      </c>
      <c r="E47" s="21"/>
      <c r="F47" s="21"/>
      <c r="G47" s="21"/>
      <c r="H47" s="21"/>
    </row>
    <row r="48" spans="2:8" x14ac:dyDescent="0.3">
      <c r="B48"/>
      <c r="C48" s="82">
        <v>7.17</v>
      </c>
      <c r="D48" s="28" t="s">
        <v>98</v>
      </c>
      <c r="E48" s="21"/>
      <c r="F48" s="21"/>
      <c r="G48" s="21"/>
      <c r="H48" s="21"/>
    </row>
    <row r="49" spans="2:8" ht="46.8" x14ac:dyDescent="0.3">
      <c r="B49"/>
      <c r="C49" s="83">
        <v>7.18</v>
      </c>
      <c r="D49" s="27" t="s">
        <v>99</v>
      </c>
      <c r="E49" s="21"/>
      <c r="F49" s="21"/>
      <c r="G49" s="21"/>
      <c r="H49" s="21"/>
    </row>
    <row r="50" spans="2:8" x14ac:dyDescent="0.3">
      <c r="C50" s="82">
        <v>7.19</v>
      </c>
      <c r="D50" s="27" t="s">
        <v>100</v>
      </c>
      <c r="E50" s="21"/>
      <c r="F50" s="21"/>
      <c r="G50" s="21"/>
      <c r="H50" s="21"/>
    </row>
    <row r="51" spans="2:8" ht="46.8" x14ac:dyDescent="0.3">
      <c r="C51" s="83">
        <v>7.2</v>
      </c>
      <c r="D51" s="27" t="s">
        <v>101</v>
      </c>
      <c r="E51" s="21"/>
      <c r="F51" s="21"/>
      <c r="G51" s="21"/>
      <c r="H51" s="21"/>
    </row>
    <row r="52" spans="2:8" ht="46.5" customHeight="1" x14ac:dyDescent="0.3">
      <c r="C52" s="83"/>
      <c r="D52" s="27"/>
      <c r="E52" s="21"/>
      <c r="F52" s="21"/>
      <c r="G52" s="21"/>
      <c r="H52" s="21"/>
    </row>
    <row r="53" spans="2:8" ht="45" customHeight="1" x14ac:dyDescent="0.3">
      <c r="C53" s="83"/>
      <c r="D53" s="28"/>
      <c r="E53" s="21"/>
      <c r="F53" s="21"/>
      <c r="G53" s="21"/>
      <c r="H53" s="21"/>
    </row>
    <row r="60" spans="2:8" x14ac:dyDescent="0.3">
      <c r="C60" s="2"/>
      <c r="D60" s="2"/>
      <c r="E60" s="26"/>
      <c r="F60" s="26"/>
      <c r="G60" s="26"/>
    </row>
    <row r="61" spans="2:8" x14ac:dyDescent="0.3">
      <c r="C61" s="2"/>
      <c r="D61" s="2"/>
      <c r="E61" s="26"/>
      <c r="F61" s="26"/>
      <c r="G61" s="26"/>
    </row>
    <row r="62" spans="2:8" x14ac:dyDescent="0.3">
      <c r="C62" s="2"/>
      <c r="D62" s="2"/>
      <c r="E62" s="26"/>
      <c r="F62" s="26"/>
      <c r="G62" s="26"/>
    </row>
    <row r="63" spans="2:8" x14ac:dyDescent="0.3">
      <c r="C63" s="2"/>
      <c r="D63" s="2"/>
      <c r="E63" s="26"/>
      <c r="F63" s="26"/>
      <c r="G63" s="26"/>
    </row>
    <row r="64" spans="2:8" x14ac:dyDescent="0.3">
      <c r="C64" s="2"/>
      <c r="D64" s="29"/>
      <c r="E64" s="26"/>
      <c r="F64" s="26"/>
      <c r="G64" s="26"/>
    </row>
    <row r="65" spans="3:7" x14ac:dyDescent="0.3">
      <c r="C65" s="2"/>
      <c r="D65" s="2"/>
      <c r="E65" s="2"/>
      <c r="F65" s="26"/>
      <c r="G65" s="26"/>
    </row>
    <row r="66" spans="3:7" x14ac:dyDescent="0.3">
      <c r="C66" s="2"/>
      <c r="D66" s="2"/>
      <c r="E66" s="2"/>
      <c r="F66" s="26"/>
      <c r="G66" s="26"/>
    </row>
    <row r="67" spans="3:7" x14ac:dyDescent="0.3">
      <c r="C67" s="2"/>
      <c r="D67" s="2"/>
      <c r="E67" s="2"/>
      <c r="F67" s="26"/>
      <c r="G67" s="26"/>
    </row>
    <row r="68" spans="3:7" x14ac:dyDescent="0.3">
      <c r="C68" s="2"/>
      <c r="D68" s="2"/>
      <c r="E68" s="2"/>
      <c r="F68" s="26"/>
      <c r="G68" s="26"/>
    </row>
    <row r="69" spans="3:7" x14ac:dyDescent="0.3">
      <c r="C69" s="2"/>
      <c r="D69" s="2"/>
      <c r="E69" s="2"/>
      <c r="F69" s="26"/>
      <c r="G69" s="26"/>
    </row>
    <row r="70" spans="3:7" x14ac:dyDescent="0.3">
      <c r="C70" s="2"/>
      <c r="D70" s="2"/>
      <c r="E70" s="2"/>
      <c r="F70" s="26"/>
      <c r="G70" s="26"/>
    </row>
    <row r="71" spans="3:7" x14ac:dyDescent="0.3">
      <c r="C71" s="2"/>
      <c r="D71" s="2"/>
      <c r="E71" s="2"/>
      <c r="F71" s="26"/>
      <c r="G71" s="26"/>
    </row>
    <row r="72" spans="3:7" x14ac:dyDescent="0.3">
      <c r="C72" s="2"/>
      <c r="D72" s="2"/>
      <c r="E72" s="2"/>
      <c r="F72" s="26"/>
      <c r="G72" s="26"/>
    </row>
    <row r="73" spans="3:7" x14ac:dyDescent="0.3">
      <c r="C73" s="2"/>
      <c r="D73" s="2"/>
      <c r="E73" s="2"/>
      <c r="F73" s="26"/>
      <c r="G73" s="26"/>
    </row>
    <row r="74" spans="3:7" x14ac:dyDescent="0.3">
      <c r="C74" s="2"/>
      <c r="D74" s="2"/>
      <c r="E74" s="26"/>
      <c r="F74" s="26"/>
      <c r="G74" s="26"/>
    </row>
    <row r="75" spans="3:7" x14ac:dyDescent="0.3">
      <c r="C75" s="2"/>
      <c r="D75" s="2"/>
      <c r="E75" s="26"/>
      <c r="F75" s="26"/>
      <c r="G75" s="26"/>
    </row>
    <row r="76" spans="3:7" x14ac:dyDescent="0.3">
      <c r="C76" s="2"/>
      <c r="D76" s="2"/>
      <c r="E76" s="26"/>
      <c r="F76" s="26"/>
      <c r="G76" s="26"/>
    </row>
  </sheetData>
  <mergeCells count="14">
    <mergeCell ref="E2:E3"/>
    <mergeCell ref="E31:H31"/>
    <mergeCell ref="F2:F3"/>
    <mergeCell ref="B10:B14"/>
    <mergeCell ref="H2:H3"/>
    <mergeCell ref="E17:H17"/>
    <mergeCell ref="E9:H9"/>
    <mergeCell ref="G2:G3"/>
    <mergeCell ref="B18:B20"/>
    <mergeCell ref="B21:B25"/>
    <mergeCell ref="B26:B30"/>
    <mergeCell ref="C30:D30"/>
    <mergeCell ref="B2:C7"/>
    <mergeCell ref="D2:D3"/>
  </mergeCells>
  <conditionalFormatting sqref="E30:G30">
    <cfRule type="containsText" dxfId="98" priority="262" operator="containsText" text="ל.ר.">
      <formula>NOT(ISERROR(SEARCH("ל.ר.",E30)))</formula>
    </cfRule>
    <cfRule type="containsText" dxfId="97" priority="263" operator="containsText" text="$">
      <formula>NOT(ISERROR(SEARCH("$",E30)))</formula>
    </cfRule>
    <cfRule type="containsText" dxfId="96" priority="264" operator="containsText" text="X">
      <formula>NOT(ISERROR(SEARCH("X",E30)))</formula>
    </cfRule>
    <cfRule type="containsText" dxfId="95" priority="265" operator="containsText" text="V">
      <formula>NOT(ISERROR(SEARCH("V",E30)))</formula>
    </cfRule>
  </conditionalFormatting>
  <conditionalFormatting sqref="E9">
    <cfRule type="containsText" dxfId="94" priority="294" operator="containsText" text="ל.ר.">
      <formula>NOT(ISERROR(SEARCH("ל.ר.",E9)))</formula>
    </cfRule>
    <cfRule type="containsText" dxfId="93" priority="295" operator="containsText" text="$">
      <formula>NOT(ISERROR(SEARCH("$",E9)))</formula>
    </cfRule>
    <cfRule type="containsText" dxfId="92" priority="296" operator="containsText" text="X">
      <formula>NOT(ISERROR(SEARCH("X",E9)))</formula>
    </cfRule>
    <cfRule type="containsText" dxfId="91" priority="297" operator="containsText" text="V">
      <formula>NOT(ISERROR(SEARCH("V",E9)))</formula>
    </cfRule>
  </conditionalFormatting>
  <conditionalFormatting sqref="E17">
    <cfRule type="containsText" dxfId="90" priority="270" operator="containsText" text="ל.ר.">
      <formula>NOT(ISERROR(SEARCH("ל.ר.",E17)))</formula>
    </cfRule>
    <cfRule type="containsText" dxfId="89" priority="271" operator="containsText" text="$">
      <formula>NOT(ISERROR(SEARCH("$",E17)))</formula>
    </cfRule>
    <cfRule type="containsText" dxfId="88" priority="272" operator="containsText" text="X">
      <formula>NOT(ISERROR(SEARCH("X",E17)))</formula>
    </cfRule>
    <cfRule type="containsText" dxfId="87" priority="273" operator="containsText" text="V">
      <formula>NOT(ISERROR(SEARCH("V",E17)))</formula>
    </cfRule>
  </conditionalFormatting>
  <conditionalFormatting sqref="E17">
    <cfRule type="notContainsBlanks" dxfId="86" priority="299">
      <formula>LEN(TRIM(E17))&gt;0</formula>
    </cfRule>
  </conditionalFormatting>
  <conditionalFormatting sqref="F21:G21 E10:G13 F14 G37:G46 F23:G25 F27:G29 G49:G51 E34:F53">
    <cfRule type="containsText" dxfId="85" priority="222" operator="containsText" text="V">
      <formula>NOT(ISERROR(SEARCH("V",E10)))</formula>
    </cfRule>
    <cfRule type="expression" dxfId="84" priority="223">
      <formula>E10="ל.ר."</formula>
    </cfRule>
    <cfRule type="containsText" dxfId="83" priority="224" operator="containsText" text="X">
      <formula>NOT(ISERROR(SEARCH("X",E10)))</formula>
    </cfRule>
    <cfRule type="notContainsBlanks" dxfId="82" priority="225">
      <formula>LEN(TRIM(E10))&gt;0</formula>
    </cfRule>
  </conditionalFormatting>
  <conditionalFormatting sqref="E32:G33 G33:G35 H41:H46 G48:H48 H49:H51 G53:H53">
    <cfRule type="containsText" dxfId="81" priority="210" operator="containsText" text="V">
      <formula>NOT(ISERROR(SEARCH("V",E32)))</formula>
    </cfRule>
    <cfRule type="expression" dxfId="80" priority="211">
      <formula>E32="ל.ר."</formula>
    </cfRule>
    <cfRule type="containsText" dxfId="79" priority="212" operator="containsText" text="X">
      <formula>NOT(ISERROR(SEARCH("X",E32)))</formula>
    </cfRule>
    <cfRule type="notContainsBlanks" dxfId="78" priority="213">
      <formula>LEN(TRIM(E32))&gt;0</formula>
    </cfRule>
  </conditionalFormatting>
  <conditionalFormatting sqref="E31">
    <cfRule type="containsText" dxfId="77" priority="133" operator="containsText" text="ל.ר.">
      <formula>NOT(ISERROR(SEARCH("ל.ר.",E31)))</formula>
    </cfRule>
    <cfRule type="containsText" dxfId="76" priority="134" operator="containsText" text="$">
      <formula>NOT(ISERROR(SEARCH("$",E31)))</formula>
    </cfRule>
    <cfRule type="containsText" dxfId="75" priority="135" operator="containsText" text="X">
      <formula>NOT(ISERROR(SEARCH("X",E31)))</formula>
    </cfRule>
    <cfRule type="containsText" dxfId="74" priority="136" operator="containsText" text="V">
      <formula>NOT(ISERROR(SEARCH("V",E31)))</formula>
    </cfRule>
  </conditionalFormatting>
  <conditionalFormatting sqref="G36 G47:H47 G52:H52">
    <cfRule type="containsText" dxfId="73" priority="97" operator="containsText" text="V">
      <formula>NOT(ISERROR(SEARCH("V",G36)))</formula>
    </cfRule>
    <cfRule type="expression" dxfId="72" priority="98">
      <formula>G36="ל.ר."</formula>
    </cfRule>
    <cfRule type="containsText" dxfId="71" priority="99" operator="containsText" text="X">
      <formula>NOT(ISERROR(SEARCH("X",G36)))</formula>
    </cfRule>
    <cfRule type="notContainsBlanks" dxfId="70" priority="100">
      <formula>LEN(TRIM(G36))&gt;0</formula>
    </cfRule>
  </conditionalFormatting>
  <conditionalFormatting sqref="E21 E18:H20 E23:E25 E27:E29">
    <cfRule type="containsText" dxfId="69" priority="105" operator="containsText" text="V">
      <formula>NOT(ISERROR(SEARCH("V",E18)))</formula>
    </cfRule>
    <cfRule type="expression" dxfId="68" priority="106">
      <formula>E18="ל.ר."</formula>
    </cfRule>
    <cfRule type="containsText" dxfId="67" priority="107" operator="containsText" text="X">
      <formula>NOT(ISERROR(SEARCH("X",E18)))</formula>
    </cfRule>
    <cfRule type="notContainsBlanks" dxfId="66" priority="108">
      <formula>LEN(TRIM(E18))&gt;0</formula>
    </cfRule>
  </conditionalFormatting>
  <conditionalFormatting sqref="H39:H40">
    <cfRule type="containsText" dxfId="65" priority="53" operator="containsText" text="V">
      <formula>NOT(ISERROR(SEARCH("V",H39)))</formula>
    </cfRule>
    <cfRule type="expression" dxfId="64" priority="54">
      <formula>H39="ל.ר."</formula>
    </cfRule>
    <cfRule type="containsText" dxfId="63" priority="55" operator="containsText" text="X">
      <formula>NOT(ISERROR(SEARCH("X",H39)))</formula>
    </cfRule>
    <cfRule type="notContainsBlanks" dxfId="62" priority="56">
      <formula>LEN(TRIM(H39))&gt;0</formula>
    </cfRule>
  </conditionalFormatting>
  <conditionalFormatting sqref="H10:H14">
    <cfRule type="containsText" dxfId="61" priority="81" operator="containsText" text="V">
      <formula>NOT(ISERROR(SEARCH("V",H10)))</formula>
    </cfRule>
    <cfRule type="expression" dxfId="60" priority="82">
      <formula>H10="ל.ר."</formula>
    </cfRule>
    <cfRule type="containsText" dxfId="59" priority="83" operator="containsText" text="X">
      <formula>NOT(ISERROR(SEARCH("X",H10)))</formula>
    </cfRule>
    <cfRule type="notContainsBlanks" dxfId="58" priority="84">
      <formula>LEN(TRIM(H10))&gt;0</formula>
    </cfRule>
  </conditionalFormatting>
  <conditionalFormatting sqref="H21 H23:H25 H27:H29">
    <cfRule type="containsText" dxfId="57" priority="77" operator="containsText" text="V">
      <formula>NOT(ISERROR(SEARCH("V",H21)))</formula>
    </cfRule>
    <cfRule type="expression" dxfId="56" priority="78">
      <formula>H21="ל.ר."</formula>
    </cfRule>
    <cfRule type="containsText" dxfId="55" priority="79" operator="containsText" text="X">
      <formula>NOT(ISERROR(SEARCH("X",H21)))</formula>
    </cfRule>
    <cfRule type="notContainsBlanks" dxfId="54" priority="80">
      <formula>LEN(TRIM(H21))&gt;0</formula>
    </cfRule>
  </conditionalFormatting>
  <conditionalFormatting sqref="H30">
    <cfRule type="containsText" dxfId="53" priority="65" operator="containsText" text="ל.ר.">
      <formula>NOT(ISERROR(SEARCH("ל.ר.",H30)))</formula>
    </cfRule>
    <cfRule type="containsText" dxfId="52" priority="66" operator="containsText" text="$">
      <formula>NOT(ISERROR(SEARCH("$",H30)))</formula>
    </cfRule>
    <cfRule type="containsText" dxfId="51" priority="67" operator="containsText" text="X">
      <formula>NOT(ISERROR(SEARCH("X",H30)))</formula>
    </cfRule>
    <cfRule type="containsText" dxfId="50" priority="68" operator="containsText" text="V">
      <formula>NOT(ISERROR(SEARCH("V",H30)))</formula>
    </cfRule>
  </conditionalFormatting>
  <conditionalFormatting sqref="H32:H37">
    <cfRule type="containsText" dxfId="49" priority="61" operator="containsText" text="V">
      <formula>NOT(ISERROR(SEARCH("V",H32)))</formula>
    </cfRule>
    <cfRule type="expression" dxfId="48" priority="62">
      <formula>H32="ל.ר."</formula>
    </cfRule>
    <cfRule type="containsText" dxfId="47" priority="63" operator="containsText" text="X">
      <formula>NOT(ISERROR(SEARCH("X",H32)))</formula>
    </cfRule>
    <cfRule type="notContainsBlanks" dxfId="46" priority="64">
      <formula>LEN(TRIM(H32))&gt;0</formula>
    </cfRule>
  </conditionalFormatting>
  <conditionalFormatting sqref="G14">
    <cfRule type="containsText" dxfId="45" priority="45" operator="containsText" text="V">
      <formula>NOT(ISERROR(SEARCH("V",G14)))</formula>
    </cfRule>
    <cfRule type="expression" dxfId="44" priority="46">
      <formula>G14="ל.ר."</formula>
    </cfRule>
    <cfRule type="containsText" dxfId="43" priority="47" operator="containsText" text="X">
      <formula>NOT(ISERROR(SEARCH("X",G14)))</formula>
    </cfRule>
    <cfRule type="notContainsBlanks" dxfId="42" priority="48">
      <formula>LEN(TRIM(G14))&gt;0</formula>
    </cfRule>
  </conditionalFormatting>
  <conditionalFormatting sqref="H38">
    <cfRule type="containsText" dxfId="41" priority="41" operator="containsText" text="V">
      <formula>NOT(ISERROR(SEARCH("V",H38)))</formula>
    </cfRule>
    <cfRule type="expression" dxfId="40" priority="42">
      <formula>H38="ל.ר."</formula>
    </cfRule>
    <cfRule type="containsText" dxfId="39" priority="43" operator="containsText" text="X">
      <formula>NOT(ISERROR(SEARCH("X",H38)))</formula>
    </cfRule>
    <cfRule type="notContainsBlanks" dxfId="38" priority="44">
      <formula>LEN(TRIM(H38))&gt;0</formula>
    </cfRule>
  </conditionalFormatting>
  <conditionalFormatting sqref="E38:H53">
    <cfRule type="containsText" dxfId="37" priority="40" operator="containsText" text="לא רלוונטי">
      <formula>NOT(ISERROR(SEARCH("לא רלוונטי",E38)))</formula>
    </cfRule>
  </conditionalFormatting>
  <conditionalFormatting sqref="E36">
    <cfRule type="containsText" dxfId="36" priority="39" operator="containsText" text="לא רלוונטי">
      <formula>NOT(ISERROR(SEARCH("לא רלוונטי",E36)))</formula>
    </cfRule>
  </conditionalFormatting>
  <conditionalFormatting sqref="E14">
    <cfRule type="containsText" dxfId="35" priority="35" operator="containsText" text="V">
      <formula>NOT(ISERROR(SEARCH("V",E14)))</formula>
    </cfRule>
    <cfRule type="expression" dxfId="34" priority="36">
      <formula>E14="ל.ר."</formula>
    </cfRule>
    <cfRule type="containsText" dxfId="33" priority="37" operator="containsText" text="X">
      <formula>NOT(ISERROR(SEARCH("X",E14)))</formula>
    </cfRule>
    <cfRule type="notContainsBlanks" dxfId="32" priority="38">
      <formula>LEN(TRIM(E14))&gt;0</formula>
    </cfRule>
  </conditionalFormatting>
  <conditionalFormatting sqref="E14">
    <cfRule type="containsText" dxfId="31" priority="34" operator="containsText" text="לא רלוונטי">
      <formula>NOT(ISERROR(SEARCH("לא רלוונטי",E14)))</formula>
    </cfRule>
  </conditionalFormatting>
  <conditionalFormatting sqref="F15:F16">
    <cfRule type="containsText" dxfId="30" priority="22" operator="containsText" text="V">
      <formula>NOT(ISERROR(SEARCH("V",F15)))</formula>
    </cfRule>
    <cfRule type="expression" dxfId="29" priority="23">
      <formula>F15="ל.ר."</formula>
    </cfRule>
    <cfRule type="containsText" dxfId="28" priority="24" operator="containsText" text="X">
      <formula>NOT(ISERROR(SEARCH("X",F15)))</formula>
    </cfRule>
    <cfRule type="notContainsBlanks" dxfId="27" priority="25">
      <formula>LEN(TRIM(F15))&gt;0</formula>
    </cfRule>
  </conditionalFormatting>
  <conditionalFormatting sqref="H15:H16">
    <cfRule type="containsText" dxfId="26" priority="18" operator="containsText" text="V">
      <formula>NOT(ISERROR(SEARCH("V",H15)))</formula>
    </cfRule>
    <cfRule type="expression" dxfId="25" priority="19">
      <formula>H15="ל.ר."</formula>
    </cfRule>
    <cfRule type="containsText" dxfId="24" priority="20" operator="containsText" text="X">
      <formula>NOT(ISERROR(SEARCH("X",H15)))</formula>
    </cfRule>
    <cfRule type="notContainsBlanks" dxfId="23" priority="21">
      <formula>LEN(TRIM(H15))&gt;0</formula>
    </cfRule>
  </conditionalFormatting>
  <conditionalFormatting sqref="G15:G16">
    <cfRule type="containsText" dxfId="22" priority="14" operator="containsText" text="V">
      <formula>NOT(ISERROR(SEARCH("V",G15)))</formula>
    </cfRule>
    <cfRule type="expression" dxfId="21" priority="15">
      <formula>G15="ל.ר."</formula>
    </cfRule>
    <cfRule type="containsText" dxfId="20" priority="16" operator="containsText" text="X">
      <formula>NOT(ISERROR(SEARCH("X",G15)))</formula>
    </cfRule>
    <cfRule type="notContainsBlanks" dxfId="19" priority="17">
      <formula>LEN(TRIM(G15))&gt;0</formula>
    </cfRule>
  </conditionalFormatting>
  <conditionalFormatting sqref="E15:E16">
    <cfRule type="containsText" dxfId="18" priority="10" operator="containsText" text="V">
      <formula>NOT(ISERROR(SEARCH("V",E15)))</formula>
    </cfRule>
    <cfRule type="expression" dxfId="17" priority="11">
      <formula>E15="ל.ר."</formula>
    </cfRule>
    <cfRule type="containsText" dxfId="16" priority="12" operator="containsText" text="X">
      <formula>NOT(ISERROR(SEARCH("X",E15)))</formula>
    </cfRule>
    <cfRule type="notContainsBlanks" dxfId="15" priority="13">
      <formula>LEN(TRIM(E15))&gt;0</formula>
    </cfRule>
  </conditionalFormatting>
  <conditionalFormatting sqref="E15:E16">
    <cfRule type="containsText" dxfId="14" priority="9" operator="containsText" text="לא רלוונטי">
      <formula>NOT(ISERROR(SEARCH("לא רלוונטי",E15)))</formula>
    </cfRule>
  </conditionalFormatting>
  <conditionalFormatting sqref="E22:H22">
    <cfRule type="containsText" dxfId="13" priority="5" operator="containsText" text="V">
      <formula>NOT(ISERROR(SEARCH("V",E22)))</formula>
    </cfRule>
    <cfRule type="expression" dxfId="12" priority="6">
      <formula>E22="ל.ר."</formula>
    </cfRule>
    <cfRule type="containsText" dxfId="11" priority="7" operator="containsText" text="X">
      <formula>NOT(ISERROR(SEARCH("X",E22)))</formula>
    </cfRule>
    <cfRule type="notContainsBlanks" dxfId="10" priority="8">
      <formula>LEN(TRIM(E22))&gt;0</formula>
    </cfRule>
  </conditionalFormatting>
  <conditionalFormatting sqref="E26:H26">
    <cfRule type="containsText" dxfId="9" priority="1" operator="containsText" text="V">
      <formula>NOT(ISERROR(SEARCH("V",E26)))</formula>
    </cfRule>
    <cfRule type="expression" dxfId="8" priority="2">
      <formula>E26="ל.ר."</formula>
    </cfRule>
    <cfRule type="containsText" dxfId="7" priority="3" operator="containsText" text="X">
      <formula>NOT(ISERROR(SEARCH("X",E26)))</formula>
    </cfRule>
    <cfRule type="notContainsBlanks" dxfId="6" priority="4">
      <formula>LEN(TRIM(E26))&gt;0</formula>
    </cfRule>
  </conditionalFormatting>
  <dataValidations count="1">
    <dataValidation allowBlank="1" showInputMessage="1" sqref="H38 F10:G16 H41:H53 F32:G53 F18:G30 H18:H20 E9:E53"/>
  </dataValidations>
  <pageMargins left="0.7" right="0.7" top="0.75" bottom="0.75" header="0.3" footer="0.3"/>
  <pageSetup paperSize="9" scale="4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rightToLeft="1" topLeftCell="A2" zoomScaleNormal="100" workbookViewId="0">
      <selection activeCell="E13" sqref="E13:F13"/>
    </sheetView>
  </sheetViews>
  <sheetFormatPr defaultColWidth="9" defaultRowHeight="15.6" x14ac:dyDescent="0.3"/>
  <cols>
    <col min="1" max="1" width="11.8984375" style="1" customWidth="1"/>
    <col min="2" max="2" width="18.796875" style="1" customWidth="1"/>
    <col min="3" max="3" width="87.59765625" style="1" customWidth="1"/>
    <col min="4" max="4" width="7.8984375" style="1" customWidth="1"/>
    <col min="5" max="5" width="15.796875" style="1" customWidth="1"/>
    <col min="6" max="6" width="9.69921875" style="1" bestFit="1" customWidth="1"/>
    <col min="7" max="7" width="15.19921875" style="1" customWidth="1"/>
    <col min="8" max="8" width="9.8984375" style="1" customWidth="1"/>
    <col min="9" max="9" width="16.5" style="1" customWidth="1"/>
    <col min="10" max="10" width="10" style="1" customWidth="1"/>
    <col min="11" max="11" width="16.5" style="1" customWidth="1"/>
    <col min="12" max="12" width="11.3984375" style="1" customWidth="1"/>
    <col min="13" max="16384" width="9" style="1"/>
  </cols>
  <sheetData>
    <row r="1" spans="1:12" ht="16.2" thickBot="1" x14ac:dyDescent="0.35"/>
    <row r="2" spans="1:12" ht="16.5" customHeight="1" x14ac:dyDescent="0.3">
      <c r="A2" s="166" t="s">
        <v>15</v>
      </c>
      <c r="B2" s="166" t="s">
        <v>49</v>
      </c>
      <c r="C2" s="172" t="s">
        <v>18</v>
      </c>
      <c r="D2" s="178" t="s">
        <v>26</v>
      </c>
      <c r="E2" s="165">
        <v>1</v>
      </c>
      <c r="F2" s="166"/>
      <c r="G2" s="165">
        <v>2</v>
      </c>
      <c r="H2" s="166"/>
      <c r="I2" s="172">
        <v>3</v>
      </c>
      <c r="J2" s="173"/>
      <c r="K2" s="165">
        <v>4</v>
      </c>
      <c r="L2" s="166"/>
    </row>
    <row r="3" spans="1:12" ht="41.25" customHeight="1" x14ac:dyDescent="0.3">
      <c r="A3" s="176"/>
      <c r="B3" s="176"/>
      <c r="C3" s="177"/>
      <c r="D3" s="179"/>
      <c r="E3" s="167">
        <f>'תנאי סף'!E4</f>
        <v>0</v>
      </c>
      <c r="F3" s="168"/>
      <c r="G3" s="167">
        <f>'תנאי סף'!F4</f>
        <v>0</v>
      </c>
      <c r="H3" s="168"/>
      <c r="I3" s="174">
        <f>'תנאי סף'!G4</f>
        <v>0</v>
      </c>
      <c r="J3" s="175"/>
      <c r="K3" s="167">
        <f>'תנאי סף'!H4</f>
        <v>0</v>
      </c>
      <c r="L3" s="168"/>
    </row>
    <row r="4" spans="1:12" ht="16.5" customHeight="1" x14ac:dyDescent="0.3">
      <c r="A4" s="176"/>
      <c r="B4" s="176"/>
      <c r="C4" s="177"/>
      <c r="D4" s="179"/>
      <c r="E4" s="64" t="s">
        <v>29</v>
      </c>
      <c r="F4" s="62" t="s">
        <v>10</v>
      </c>
      <c r="G4" s="64" t="s">
        <v>29</v>
      </c>
      <c r="H4" s="62" t="s">
        <v>10</v>
      </c>
      <c r="I4" s="63" t="s">
        <v>29</v>
      </c>
      <c r="J4" s="68" t="s">
        <v>10</v>
      </c>
      <c r="K4" s="64" t="s">
        <v>29</v>
      </c>
      <c r="L4" s="62" t="s">
        <v>10</v>
      </c>
    </row>
    <row r="5" spans="1:12" ht="69.599999999999994" customHeight="1" x14ac:dyDescent="0.3">
      <c r="A5" s="95" t="s">
        <v>102</v>
      </c>
      <c r="B5" s="96" t="s">
        <v>9</v>
      </c>
      <c r="C5" s="84" t="s">
        <v>139</v>
      </c>
      <c r="D5" s="137">
        <v>0.1</v>
      </c>
      <c r="E5" s="135"/>
      <c r="F5" s="66">
        <f>E5*5</f>
        <v>0</v>
      </c>
      <c r="G5" s="135"/>
      <c r="H5" s="66">
        <f t="shared" ref="H5:M5" si="0">G5*5</f>
        <v>0</v>
      </c>
      <c r="I5" s="135"/>
      <c r="J5" s="66">
        <f t="shared" ref="J5:M5" si="1">I5*5</f>
        <v>0</v>
      </c>
      <c r="K5" s="135"/>
      <c r="L5" s="66">
        <f t="shared" ref="L5:M5" si="2">K5*5</f>
        <v>0</v>
      </c>
    </row>
    <row r="6" spans="1:12" ht="36" customHeight="1" x14ac:dyDescent="0.3">
      <c r="A6" s="95" t="s">
        <v>103</v>
      </c>
      <c r="B6" s="96" t="s">
        <v>9</v>
      </c>
      <c r="C6" s="90" t="s">
        <v>107</v>
      </c>
      <c r="D6" s="137">
        <v>0.15</v>
      </c>
      <c r="E6" s="136" t="s">
        <v>108</v>
      </c>
      <c r="F6" s="66">
        <f>לקוחות!D16</f>
        <v>0</v>
      </c>
      <c r="G6" s="67" t="s">
        <v>108</v>
      </c>
      <c r="H6" s="66">
        <f>לקוחות!G16</f>
        <v>0</v>
      </c>
      <c r="I6" s="67" t="s">
        <v>108</v>
      </c>
      <c r="J6" s="66">
        <f>לקוחות!J16</f>
        <v>0</v>
      </c>
      <c r="K6" s="67" t="s">
        <v>108</v>
      </c>
      <c r="L6" s="66">
        <f>לקוחות!M16</f>
        <v>0</v>
      </c>
    </row>
    <row r="7" spans="1:12" ht="60.6" customHeight="1" x14ac:dyDescent="0.3">
      <c r="A7" s="182" t="s">
        <v>104</v>
      </c>
      <c r="B7" s="180" t="s">
        <v>65</v>
      </c>
      <c r="C7" s="84" t="s">
        <v>128</v>
      </c>
      <c r="D7" s="137">
        <v>0.05</v>
      </c>
      <c r="E7" s="223" t="s">
        <v>140</v>
      </c>
      <c r="F7" s="224"/>
      <c r="G7" s="223" t="s">
        <v>140</v>
      </c>
      <c r="H7" s="223"/>
      <c r="I7" s="223" t="s">
        <v>140</v>
      </c>
      <c r="J7" s="223"/>
      <c r="K7" s="223" t="s">
        <v>140</v>
      </c>
      <c r="L7" s="135"/>
    </row>
    <row r="8" spans="1:12" ht="49.8" customHeight="1" x14ac:dyDescent="0.3">
      <c r="A8" s="183"/>
      <c r="B8" s="181"/>
      <c r="C8" s="84" t="s">
        <v>131</v>
      </c>
      <c r="D8" s="77">
        <v>0.1</v>
      </c>
      <c r="E8" s="135"/>
      <c r="F8" s="66">
        <f>E8*5</f>
        <v>0</v>
      </c>
      <c r="G8" s="135"/>
      <c r="H8" s="66">
        <f t="shared" ref="H8:L8" si="3">G8*5</f>
        <v>0</v>
      </c>
      <c r="I8" s="135"/>
      <c r="J8" s="66">
        <f t="shared" ref="J8:L8" si="4">I8*5</f>
        <v>0</v>
      </c>
      <c r="K8" s="135"/>
      <c r="L8" s="66">
        <f t="shared" ref="L8" si="5">K8*5</f>
        <v>0</v>
      </c>
    </row>
    <row r="9" spans="1:12" ht="80.400000000000006" customHeight="1" x14ac:dyDescent="0.3">
      <c r="A9" s="182" t="s">
        <v>105</v>
      </c>
      <c r="B9" s="180" t="s">
        <v>76</v>
      </c>
      <c r="C9" s="84" t="s">
        <v>130</v>
      </c>
      <c r="D9" s="77">
        <v>0.08</v>
      </c>
      <c r="E9" s="67" t="s">
        <v>138</v>
      </c>
      <c r="F9" s="66"/>
      <c r="G9" s="67" t="s">
        <v>138</v>
      </c>
      <c r="H9" s="66"/>
      <c r="I9" s="67" t="s">
        <v>138</v>
      </c>
      <c r="J9" s="66"/>
      <c r="K9" s="67" t="s">
        <v>138</v>
      </c>
      <c r="L9" s="66"/>
    </row>
    <row r="10" spans="1:12" ht="49.8" customHeight="1" x14ac:dyDescent="0.3">
      <c r="A10" s="183"/>
      <c r="B10" s="181"/>
      <c r="C10" s="84" t="s">
        <v>129</v>
      </c>
      <c r="D10" s="77">
        <v>0.12</v>
      </c>
      <c r="E10" s="67" t="s">
        <v>138</v>
      </c>
      <c r="F10" s="66"/>
      <c r="G10" s="67" t="s">
        <v>138</v>
      </c>
      <c r="H10" s="66"/>
      <c r="I10" s="67" t="s">
        <v>138</v>
      </c>
      <c r="J10" s="66"/>
      <c r="K10" s="67" t="s">
        <v>138</v>
      </c>
      <c r="L10" s="66"/>
    </row>
    <row r="11" spans="1:12" ht="54" customHeight="1" x14ac:dyDescent="0.3">
      <c r="A11" s="95" t="s">
        <v>106</v>
      </c>
      <c r="B11" s="184" t="s">
        <v>132</v>
      </c>
      <c r="C11" s="185"/>
      <c r="D11" s="77">
        <v>0.4</v>
      </c>
      <c r="E11" s="67" t="s">
        <v>48</v>
      </c>
      <c r="F11" s="66">
        <f>'ראיון '!C11</f>
        <v>0</v>
      </c>
      <c r="G11" s="67" t="s">
        <v>48</v>
      </c>
      <c r="H11" s="66">
        <f>'ראיון '!E11</f>
        <v>0</v>
      </c>
      <c r="I11" s="67" t="s">
        <v>48</v>
      </c>
      <c r="J11" s="66">
        <f>'ראיון '!G11</f>
        <v>0</v>
      </c>
      <c r="K11" s="67" t="s">
        <v>48</v>
      </c>
      <c r="L11" s="66">
        <f>'ראיון '!I11</f>
        <v>0</v>
      </c>
    </row>
    <row r="12" spans="1:12" ht="35.25" customHeight="1" thickBot="1" x14ac:dyDescent="0.35">
      <c r="A12"/>
      <c r="B12"/>
      <c r="C12" s="70" t="s">
        <v>17</v>
      </c>
      <c r="D12" s="78">
        <f>SUM(D5:D11)</f>
        <v>1</v>
      </c>
      <c r="E12" s="162">
        <f>SUM(F5:F11)</f>
        <v>0</v>
      </c>
      <c r="F12" s="163"/>
      <c r="G12" s="162">
        <f>SUM(H5:H11)</f>
        <v>0</v>
      </c>
      <c r="H12" s="163"/>
      <c r="I12" s="169">
        <f>SUM(J5:J11)</f>
        <v>0</v>
      </c>
      <c r="J12" s="169"/>
      <c r="K12" s="162">
        <f>SUM(L5:L11)</f>
        <v>0</v>
      </c>
      <c r="L12" s="163"/>
    </row>
    <row r="13" spans="1:12" ht="21" customHeight="1" thickBot="1" x14ac:dyDescent="0.35">
      <c r="A13"/>
      <c r="B13"/>
      <c r="C13" s="71" t="s">
        <v>16</v>
      </c>
      <c r="D13" s="69">
        <v>75</v>
      </c>
      <c r="E13" s="164" t="str">
        <f>IF(E$12&gt;=$D$13,"V","X")</f>
        <v>X</v>
      </c>
      <c r="F13" s="164"/>
      <c r="G13" s="164" t="str">
        <f>IF(G$12&gt;=$D$13,"V","X")</f>
        <v>X</v>
      </c>
      <c r="H13" s="164"/>
      <c r="I13" s="170" t="str">
        <f>IF(I$12&gt;=$D$13,"V","X")</f>
        <v>X</v>
      </c>
      <c r="J13" s="171"/>
      <c r="K13" s="164" t="str">
        <f>IF(K$12&gt;=$D$13,"V","X")</f>
        <v>X</v>
      </c>
      <c r="L13" s="164"/>
    </row>
    <row r="18" spans="4:4" x14ac:dyDescent="0.3">
      <c r="D18" s="11"/>
    </row>
  </sheetData>
  <mergeCells count="25">
    <mergeCell ref="E13:F13"/>
    <mergeCell ref="G13:H13"/>
    <mergeCell ref="E12:F12"/>
    <mergeCell ref="G12:H12"/>
    <mergeCell ref="B7:B8"/>
    <mergeCell ref="A7:A8"/>
    <mergeCell ref="A9:A10"/>
    <mergeCell ref="B9:B10"/>
    <mergeCell ref="B11:C11"/>
    <mergeCell ref="G3:H3"/>
    <mergeCell ref="G2:H2"/>
    <mergeCell ref="A2:A4"/>
    <mergeCell ref="E3:F3"/>
    <mergeCell ref="C2:C4"/>
    <mergeCell ref="D2:D4"/>
    <mergeCell ref="E2:F2"/>
    <mergeCell ref="B2:B4"/>
    <mergeCell ref="K12:L12"/>
    <mergeCell ref="K13:L13"/>
    <mergeCell ref="K2:L2"/>
    <mergeCell ref="K3:L3"/>
    <mergeCell ref="I12:J12"/>
    <mergeCell ref="I13:J13"/>
    <mergeCell ref="I2:J2"/>
    <mergeCell ref="I3:J3"/>
  </mergeCells>
  <conditionalFormatting sqref="E13:H13">
    <cfRule type="expression" dxfId="5" priority="5">
      <formula>E13="X"</formula>
    </cfRule>
    <cfRule type="expression" dxfId="4" priority="6">
      <formula>E13="V"</formula>
    </cfRule>
  </conditionalFormatting>
  <conditionalFormatting sqref="K13:L13">
    <cfRule type="expression" dxfId="3" priority="3">
      <formula>K13="X"</formula>
    </cfRule>
    <cfRule type="expression" dxfId="2" priority="4">
      <formula>K13="V"</formula>
    </cfRule>
  </conditionalFormatting>
  <conditionalFormatting sqref="I13:J13">
    <cfRule type="expression" dxfId="1" priority="1">
      <formula>I13="X"</formula>
    </cfRule>
    <cfRule type="expression" dxfId="0" priority="2">
      <formula>I13="V"</formula>
    </cfRule>
  </conditionalFormatting>
  <dataValidations count="1">
    <dataValidation type="whole" allowBlank="1" showInputMessage="1" showErrorMessage="1" sqref="E5 G5 I5 K5 E8 G8 I8 K8">
      <formula1>0</formula1>
      <formula2>2</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19"/>
  <sheetViews>
    <sheetView rightToLeft="1" topLeftCell="A3" zoomScale="90" zoomScaleNormal="90" workbookViewId="0">
      <selection activeCell="L15" sqref="L15"/>
    </sheetView>
  </sheetViews>
  <sheetFormatPr defaultRowHeight="13.8" x14ac:dyDescent="0.25"/>
  <cols>
    <col min="1" max="1" width="12.8984375" customWidth="1"/>
    <col min="2" max="2" width="18.69921875" customWidth="1"/>
    <col min="3" max="3" width="9.09765625" customWidth="1"/>
    <col min="4" max="4" width="12.59765625" customWidth="1"/>
    <col min="5" max="6" width="14.19921875" customWidth="1"/>
    <col min="7" max="7" width="12.09765625" customWidth="1"/>
    <col min="8" max="8" width="11.5" customWidth="1"/>
    <col min="9" max="9" width="12.8984375" customWidth="1"/>
    <col min="10" max="10" width="12.3984375" customWidth="1"/>
    <col min="11" max="11" width="11.59765625" customWidth="1"/>
    <col min="12" max="12" width="13" customWidth="1"/>
  </cols>
  <sheetData>
    <row r="2" spans="1:15" ht="14.4" thickBot="1" x14ac:dyDescent="0.3"/>
    <row r="3" spans="1:15" ht="54" customHeight="1" x14ac:dyDescent="0.25">
      <c r="A3" s="201" t="s">
        <v>109</v>
      </c>
      <c r="B3" s="202"/>
      <c r="C3" s="202"/>
      <c r="D3" s="205"/>
      <c r="E3" s="206"/>
      <c r="F3" s="207"/>
      <c r="G3" s="208"/>
      <c r="H3" s="209"/>
      <c r="I3" s="210"/>
      <c r="J3" s="198"/>
      <c r="K3" s="199"/>
      <c r="L3" s="200"/>
      <c r="M3" s="198"/>
      <c r="N3" s="199"/>
      <c r="O3" s="200"/>
    </row>
    <row r="4" spans="1:15" ht="25.5" customHeight="1" thickBot="1" x14ac:dyDescent="0.3">
      <c r="A4" s="203"/>
      <c r="B4" s="204"/>
      <c r="C4" s="204"/>
      <c r="D4" s="100" t="s">
        <v>110</v>
      </c>
      <c r="E4" s="101" t="s">
        <v>111</v>
      </c>
      <c r="F4" s="102" t="s">
        <v>112</v>
      </c>
      <c r="G4" s="100" t="s">
        <v>110</v>
      </c>
      <c r="H4" s="101" t="s">
        <v>111</v>
      </c>
      <c r="I4" s="102" t="s">
        <v>112</v>
      </c>
      <c r="J4" s="100" t="s">
        <v>110</v>
      </c>
      <c r="K4" s="101" t="s">
        <v>111</v>
      </c>
      <c r="L4" s="102" t="s">
        <v>112</v>
      </c>
      <c r="M4" s="100" t="s">
        <v>110</v>
      </c>
      <c r="N4" s="101" t="s">
        <v>111</v>
      </c>
      <c r="O4" s="102" t="s">
        <v>112</v>
      </c>
    </row>
    <row r="5" spans="1:15" ht="16.2" thickBot="1" x14ac:dyDescent="0.3">
      <c r="A5" s="211" t="s">
        <v>113</v>
      </c>
      <c r="B5" s="103" t="s">
        <v>114</v>
      </c>
      <c r="C5" s="214" t="s">
        <v>115</v>
      </c>
      <c r="D5" s="104"/>
      <c r="E5" s="105"/>
      <c r="F5" s="106"/>
      <c r="G5" s="106"/>
      <c r="H5" s="105"/>
      <c r="I5" s="107"/>
      <c r="J5" s="104"/>
      <c r="K5" s="108"/>
      <c r="L5" s="109"/>
      <c r="M5" s="104"/>
      <c r="N5" s="108"/>
      <c r="O5" s="109"/>
    </row>
    <row r="6" spans="1:15" ht="16.5" customHeight="1" x14ac:dyDescent="0.25">
      <c r="A6" s="212"/>
      <c r="B6" s="110" t="s">
        <v>116</v>
      </c>
      <c r="C6" s="215"/>
      <c r="D6" s="106"/>
      <c r="E6" s="108"/>
      <c r="F6" s="106"/>
      <c r="G6" s="106"/>
      <c r="H6" s="108"/>
      <c r="I6" s="107"/>
      <c r="J6" s="104"/>
      <c r="K6" s="108"/>
      <c r="L6" s="109"/>
      <c r="M6" s="104"/>
      <c r="N6" s="108"/>
      <c r="O6" s="109"/>
    </row>
    <row r="7" spans="1:15" ht="15.6" x14ac:dyDescent="0.25">
      <c r="A7" s="212"/>
      <c r="B7" s="111" t="s">
        <v>117</v>
      </c>
      <c r="C7" s="215"/>
      <c r="D7" s="106"/>
      <c r="E7" s="108"/>
      <c r="F7" s="104"/>
      <c r="G7" s="104"/>
      <c r="H7" s="105"/>
      <c r="I7" s="107"/>
      <c r="J7" s="104"/>
      <c r="K7" s="105"/>
      <c r="L7" s="112"/>
      <c r="M7" s="104"/>
      <c r="N7" s="105"/>
      <c r="O7" s="112"/>
    </row>
    <row r="8" spans="1:15" ht="16.2" thickBot="1" x14ac:dyDescent="0.3">
      <c r="A8" s="213"/>
      <c r="B8" s="121" t="s">
        <v>118</v>
      </c>
      <c r="C8" s="216"/>
      <c r="D8" s="113"/>
      <c r="E8" s="114"/>
      <c r="F8" s="115"/>
      <c r="G8" s="113"/>
      <c r="H8" s="114"/>
      <c r="I8" s="115"/>
      <c r="J8" s="116"/>
      <c r="K8" s="114"/>
      <c r="L8" s="117"/>
      <c r="M8" s="116"/>
      <c r="N8" s="114"/>
      <c r="O8" s="117"/>
    </row>
    <row r="9" spans="1:15" ht="47.4" customHeight="1" x14ac:dyDescent="0.25">
      <c r="A9" s="186" t="s">
        <v>119</v>
      </c>
      <c r="B9" s="134" t="s">
        <v>122</v>
      </c>
      <c r="C9" s="130">
        <v>0.2</v>
      </c>
      <c r="D9" s="118"/>
      <c r="E9" s="119"/>
      <c r="F9" s="120"/>
      <c r="G9" s="118"/>
      <c r="H9" s="119"/>
      <c r="I9" s="120"/>
      <c r="J9" s="118"/>
      <c r="K9" s="119"/>
      <c r="L9" s="120"/>
      <c r="M9" s="118"/>
      <c r="N9" s="119"/>
      <c r="O9" s="120"/>
    </row>
    <row r="10" spans="1:15" ht="56.25" customHeight="1" x14ac:dyDescent="0.25">
      <c r="A10" s="186"/>
      <c r="B10" s="134" t="s">
        <v>123</v>
      </c>
      <c r="C10" s="131">
        <v>0.2</v>
      </c>
      <c r="D10" s="118"/>
      <c r="E10" s="119"/>
      <c r="F10" s="120"/>
      <c r="G10" s="118"/>
      <c r="H10" s="119"/>
      <c r="I10" s="120"/>
      <c r="J10" s="118"/>
      <c r="K10" s="119"/>
      <c r="L10" s="120"/>
      <c r="M10" s="118"/>
      <c r="N10" s="119"/>
      <c r="O10" s="120"/>
    </row>
    <row r="11" spans="1:15" ht="47.25" customHeight="1" x14ac:dyDescent="0.25">
      <c r="A11" s="186"/>
      <c r="B11" s="134" t="s">
        <v>124</v>
      </c>
      <c r="C11" s="131">
        <v>0.2</v>
      </c>
      <c r="D11" s="118"/>
      <c r="E11" s="119"/>
      <c r="F11" s="120"/>
      <c r="G11" s="118"/>
      <c r="H11" s="119"/>
      <c r="I11" s="120"/>
      <c r="J11" s="118"/>
      <c r="K11" s="119"/>
      <c r="L11" s="120"/>
      <c r="M11" s="118"/>
      <c r="N11" s="119"/>
      <c r="O11" s="120"/>
    </row>
    <row r="12" spans="1:15" ht="47.25" customHeight="1" x14ac:dyDescent="0.25">
      <c r="A12" s="186"/>
      <c r="B12" s="134" t="s">
        <v>125</v>
      </c>
      <c r="C12" s="132">
        <v>0.2</v>
      </c>
      <c r="D12" s="118"/>
      <c r="E12" s="119"/>
      <c r="F12" s="120"/>
      <c r="G12" s="118"/>
      <c r="H12" s="119"/>
      <c r="I12" s="120"/>
      <c r="J12" s="118"/>
      <c r="K12" s="119"/>
      <c r="L12" s="120"/>
      <c r="M12" s="118"/>
      <c r="N12" s="119"/>
      <c r="O12" s="120"/>
    </row>
    <row r="13" spans="1:15" ht="47.25" customHeight="1" x14ac:dyDescent="0.25">
      <c r="A13" s="186"/>
      <c r="B13" s="134" t="s">
        <v>126</v>
      </c>
      <c r="C13" s="132">
        <v>0.1</v>
      </c>
      <c r="D13" s="118"/>
      <c r="E13" s="119"/>
      <c r="F13" s="120"/>
      <c r="G13" s="118"/>
      <c r="H13" s="119"/>
      <c r="I13" s="120"/>
      <c r="J13" s="118"/>
      <c r="K13" s="119"/>
      <c r="L13" s="120"/>
      <c r="M13" s="118"/>
      <c r="N13" s="119"/>
      <c r="O13" s="120"/>
    </row>
    <row r="14" spans="1:15" ht="33" customHeight="1" thickBot="1" x14ac:dyDescent="0.3">
      <c r="A14" s="186"/>
      <c r="B14" s="134" t="s">
        <v>127</v>
      </c>
      <c r="C14" s="132">
        <v>0.1</v>
      </c>
      <c r="D14" s="118"/>
      <c r="E14" s="119"/>
      <c r="F14" s="120"/>
      <c r="G14" s="118"/>
      <c r="H14" s="119"/>
      <c r="I14" s="120"/>
      <c r="J14" s="118"/>
      <c r="K14" s="119"/>
      <c r="L14" s="120"/>
      <c r="M14" s="118"/>
      <c r="N14" s="119"/>
      <c r="O14" s="120"/>
    </row>
    <row r="15" spans="1:15" ht="23.25" customHeight="1" thickBot="1" x14ac:dyDescent="0.3">
      <c r="A15" s="122"/>
      <c r="B15" s="133" t="s">
        <v>120</v>
      </c>
      <c r="C15" s="123">
        <f>SUM(C9:C14)</f>
        <v>1</v>
      </c>
      <c r="D15" s="124">
        <f>SUMPRODUCT($C$9:$C$14,D$9:D$14)*10</f>
        <v>0</v>
      </c>
      <c r="E15" s="125">
        <f t="shared" ref="E15:O15" si="0">SUMPRODUCT($C$9:$C$14,E$9:E$14)*10</f>
        <v>0</v>
      </c>
      <c r="F15" s="125">
        <f>SUMPRODUCT($C$9:$C$14,F$9:F$14)*10</f>
        <v>0</v>
      </c>
      <c r="G15" s="124">
        <f t="shared" si="0"/>
        <v>0</v>
      </c>
      <c r="H15" s="125">
        <f t="shared" si="0"/>
        <v>0</v>
      </c>
      <c r="I15" s="125">
        <f t="shared" si="0"/>
        <v>0</v>
      </c>
      <c r="J15" s="124">
        <f t="shared" si="0"/>
        <v>0</v>
      </c>
      <c r="K15" s="125">
        <f t="shared" si="0"/>
        <v>0</v>
      </c>
      <c r="L15" s="126">
        <f t="shared" si="0"/>
        <v>0</v>
      </c>
      <c r="M15" s="124">
        <f t="shared" si="0"/>
        <v>0</v>
      </c>
      <c r="N15" s="125">
        <f t="shared" si="0"/>
        <v>0</v>
      </c>
      <c r="O15" s="126">
        <f t="shared" si="0"/>
        <v>0</v>
      </c>
    </row>
    <row r="16" spans="1:15" ht="20.25" customHeight="1" thickBot="1" x14ac:dyDescent="0.3">
      <c r="A16" s="187" t="s">
        <v>121</v>
      </c>
      <c r="B16" s="188"/>
      <c r="C16" s="188"/>
      <c r="D16" s="189">
        <f>AVERAGE(D$15:F$15)</f>
        <v>0</v>
      </c>
      <c r="E16" s="190"/>
      <c r="F16" s="191"/>
      <c r="G16" s="192">
        <f>AVERAGE(G15:I15)</f>
        <v>0</v>
      </c>
      <c r="H16" s="193"/>
      <c r="I16" s="194"/>
      <c r="J16" s="195">
        <f>AVERAGE(J$15:L$15)</f>
        <v>0</v>
      </c>
      <c r="K16" s="196"/>
      <c r="L16" s="197"/>
      <c r="M16" s="195">
        <f>AVERAGE(M$15:O$15)</f>
        <v>0</v>
      </c>
      <c r="N16" s="196"/>
      <c r="O16" s="197"/>
    </row>
    <row r="19" spans="2:7" ht="16.5" customHeight="1" x14ac:dyDescent="0.25">
      <c r="B19" s="127"/>
      <c r="D19" s="128"/>
      <c r="E19" s="129"/>
      <c r="F19" s="129"/>
      <c r="G19" s="128"/>
    </row>
  </sheetData>
  <mergeCells count="13">
    <mergeCell ref="M3:O3"/>
    <mergeCell ref="M16:O16"/>
    <mergeCell ref="A3:C4"/>
    <mergeCell ref="D3:F3"/>
    <mergeCell ref="G3:I3"/>
    <mergeCell ref="J3:L3"/>
    <mergeCell ref="A5:A8"/>
    <mergeCell ref="C5:C8"/>
    <mergeCell ref="A9:A14"/>
    <mergeCell ref="A16:C16"/>
    <mergeCell ref="D16:F16"/>
    <mergeCell ref="G16:I16"/>
    <mergeCell ref="J16:L16"/>
  </mergeCells>
  <dataValidations count="1">
    <dataValidation type="whole" allowBlank="1" showInputMessage="1" showErrorMessage="1" sqref="D9:K14 M9:N14">
      <formula1>1</formula1>
      <formula2>10</formula2>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
  <sheetViews>
    <sheetView rightToLeft="1" zoomScale="80" zoomScaleNormal="80" workbookViewId="0">
      <pane xSplit="1" ySplit="6" topLeftCell="B7" activePane="bottomRight" state="frozen"/>
      <selection pane="topRight" activeCell="D1" sqref="D1"/>
      <selection pane="bottomLeft" activeCell="A7" sqref="A7"/>
      <selection pane="bottomRight" activeCell="C11" sqref="C11"/>
    </sheetView>
  </sheetViews>
  <sheetFormatPr defaultColWidth="9" defaultRowHeight="15.6" x14ac:dyDescent="0.3"/>
  <cols>
    <col min="1" max="1" width="53.5" style="1" customWidth="1"/>
    <col min="2" max="2" width="16.09765625" style="1" customWidth="1"/>
    <col min="3" max="3" width="13.09765625" style="1" customWidth="1"/>
    <col min="4" max="4" width="17.09765625" style="1" customWidth="1"/>
    <col min="5" max="5" width="13" style="1" customWidth="1"/>
    <col min="6" max="7" width="17.8984375" style="1" customWidth="1"/>
    <col min="8" max="8" width="15" style="1" customWidth="1"/>
    <col min="9" max="9" width="14.8984375" style="1" customWidth="1"/>
    <col min="10" max="16" width="20.5" style="1" customWidth="1"/>
    <col min="17" max="18" width="20.5" style="1" hidden="1" customWidth="1"/>
    <col min="19" max="22" width="21.69921875" style="1" customWidth="1"/>
    <col min="23" max="23" width="21.3984375" style="1" customWidth="1"/>
    <col min="24" max="24" width="10.3984375" style="1" customWidth="1"/>
    <col min="25" max="25" width="11.69921875" style="1" bestFit="1" customWidth="1"/>
    <col min="26" max="27" width="9" style="1"/>
    <col min="28" max="28" width="10.59765625" style="1" bestFit="1" customWidth="1"/>
    <col min="29" max="29" width="11.69921875" style="1" bestFit="1" customWidth="1"/>
    <col min="30" max="16384" width="9" style="1"/>
  </cols>
  <sheetData>
    <row r="1" spans="1:10" ht="16.2" thickBot="1" x14ac:dyDescent="0.35"/>
    <row r="2" spans="1:10" ht="16.2" thickBot="1" x14ac:dyDescent="0.35">
      <c r="A2" s="221"/>
      <c r="B2" s="81" t="s">
        <v>20</v>
      </c>
      <c r="C2" s="217">
        <v>1</v>
      </c>
      <c r="D2" s="218"/>
      <c r="E2" s="217">
        <v>2</v>
      </c>
      <c r="F2" s="218"/>
      <c r="G2" s="217">
        <v>3</v>
      </c>
      <c r="H2" s="218"/>
      <c r="I2" s="217">
        <v>4</v>
      </c>
      <c r="J2" s="218"/>
    </row>
    <row r="3" spans="1:10" ht="50.25" customHeight="1" thickBot="1" x14ac:dyDescent="0.35">
      <c r="A3" s="222"/>
      <c r="B3" s="97" t="s">
        <v>0</v>
      </c>
      <c r="C3" s="219"/>
      <c r="D3" s="220"/>
      <c r="E3" s="219"/>
      <c r="F3" s="220"/>
      <c r="G3" s="219"/>
      <c r="H3" s="220"/>
      <c r="I3" s="219"/>
      <c r="J3" s="220"/>
    </row>
    <row r="4" spans="1:10" ht="16.2" thickBot="1" x14ac:dyDescent="0.35">
      <c r="A4" s="222"/>
      <c r="B4" s="87" t="s">
        <v>22</v>
      </c>
      <c r="C4" s="72"/>
      <c r="D4" s="73"/>
      <c r="E4" s="72"/>
      <c r="F4" s="73"/>
      <c r="G4" s="72"/>
      <c r="H4" s="73"/>
      <c r="I4" s="72"/>
      <c r="J4" s="73"/>
    </row>
    <row r="5" spans="1:10" ht="16.2" thickBot="1" x14ac:dyDescent="0.35">
      <c r="A5" s="222"/>
      <c r="B5" s="87" t="s">
        <v>137</v>
      </c>
      <c r="C5" s="72"/>
      <c r="D5" s="73"/>
      <c r="E5" s="72"/>
      <c r="F5" s="73"/>
      <c r="G5" s="72"/>
      <c r="H5" s="73"/>
      <c r="I5" s="72"/>
      <c r="J5" s="73"/>
    </row>
    <row r="6" spans="1:10" ht="31.8" thickBot="1" x14ac:dyDescent="0.35">
      <c r="A6" s="8" t="s">
        <v>18</v>
      </c>
      <c r="B6" s="87" t="s">
        <v>21</v>
      </c>
      <c r="C6" s="9" t="s">
        <v>41</v>
      </c>
      <c r="D6" s="9" t="s">
        <v>30</v>
      </c>
      <c r="E6" s="9" t="s">
        <v>41</v>
      </c>
      <c r="F6" s="9" t="s">
        <v>30</v>
      </c>
      <c r="G6" s="9" t="s">
        <v>41</v>
      </c>
      <c r="H6" s="9" t="s">
        <v>30</v>
      </c>
      <c r="I6" s="9" t="s">
        <v>41</v>
      </c>
      <c r="J6" s="9" t="s">
        <v>30</v>
      </c>
    </row>
    <row r="7" spans="1:10" ht="106.8" customHeight="1" x14ac:dyDescent="0.3">
      <c r="A7" s="79" t="s">
        <v>133</v>
      </c>
      <c r="B7" s="85">
        <v>0.2</v>
      </c>
      <c r="C7" s="91">
        <v>0</v>
      </c>
      <c r="D7" s="33"/>
      <c r="E7" s="91">
        <v>0</v>
      </c>
      <c r="F7" s="33"/>
      <c r="G7" s="91">
        <v>0</v>
      </c>
      <c r="H7" s="33"/>
      <c r="I7" s="91">
        <v>0</v>
      </c>
      <c r="J7" s="33"/>
    </row>
    <row r="8" spans="1:10" ht="82.2" customHeight="1" x14ac:dyDescent="0.3">
      <c r="A8" s="79" t="s">
        <v>134</v>
      </c>
      <c r="B8" s="85">
        <v>0.3</v>
      </c>
      <c r="C8" s="91">
        <v>0</v>
      </c>
      <c r="D8" s="33"/>
      <c r="E8" s="91">
        <v>0</v>
      </c>
      <c r="F8" s="33"/>
      <c r="G8" s="91">
        <v>0</v>
      </c>
      <c r="H8" s="33"/>
      <c r="I8" s="91">
        <v>0</v>
      </c>
      <c r="J8" s="33"/>
    </row>
    <row r="9" spans="1:10" ht="82.2" customHeight="1" x14ac:dyDescent="0.3">
      <c r="A9" s="79" t="s">
        <v>135</v>
      </c>
      <c r="B9" s="85">
        <v>0.25</v>
      </c>
      <c r="C9" s="89">
        <v>0</v>
      </c>
      <c r="D9" s="10"/>
      <c r="E9" s="89">
        <v>0</v>
      </c>
      <c r="F9" s="10"/>
      <c r="G9" s="89">
        <v>0</v>
      </c>
      <c r="H9" s="10"/>
      <c r="I9" s="89">
        <v>0</v>
      </c>
      <c r="J9" s="10"/>
    </row>
    <row r="10" spans="1:10" ht="46.2" customHeight="1" thickBot="1" x14ac:dyDescent="0.35">
      <c r="A10" s="79" t="s">
        <v>136</v>
      </c>
      <c r="B10" s="85">
        <v>0.25</v>
      </c>
      <c r="C10" s="92">
        <v>0</v>
      </c>
      <c r="D10" s="10"/>
      <c r="E10" s="92">
        <v>0</v>
      </c>
      <c r="F10" s="10"/>
      <c r="G10" s="92">
        <v>0</v>
      </c>
      <c r="H10" s="10"/>
      <c r="I10" s="92">
        <v>0</v>
      </c>
      <c r="J10" s="10"/>
    </row>
    <row r="11" spans="1:10" ht="33.6" customHeight="1" thickBot="1" x14ac:dyDescent="0.35">
      <c r="A11" s="80" t="s">
        <v>27</v>
      </c>
      <c r="B11" s="88">
        <f>SUM(B7:B10)</f>
        <v>1</v>
      </c>
      <c r="C11" s="93">
        <f>SUMPRODUCT($B$7:$B$10,C7:C10)</f>
        <v>0</v>
      </c>
      <c r="D11" s="86"/>
      <c r="E11" s="93">
        <f t="shared" ref="E11" si="0">SUMPRODUCT($B$7:$B$10,E7:E10)</f>
        <v>0</v>
      </c>
      <c r="F11" s="86"/>
      <c r="G11" s="93">
        <f t="shared" ref="G11" si="1">SUMPRODUCT($B$7:$B$10,G7:G10)</f>
        <v>0</v>
      </c>
      <c r="H11" s="86"/>
      <c r="I11" s="93">
        <f t="shared" ref="I11" si="2">SUMPRODUCT($B$7:$B$10,I7:I10)</f>
        <v>0</v>
      </c>
      <c r="J11" s="86"/>
    </row>
    <row r="15" spans="1:10" ht="24.75" customHeight="1" x14ac:dyDescent="0.3"/>
  </sheetData>
  <mergeCells count="9">
    <mergeCell ref="I2:J2"/>
    <mergeCell ref="I3:J3"/>
    <mergeCell ref="A2:A5"/>
    <mergeCell ref="C3:D3"/>
    <mergeCell ref="E3:F3"/>
    <mergeCell ref="G3:H3"/>
    <mergeCell ref="C2:D2"/>
    <mergeCell ref="E2:F2"/>
    <mergeCell ref="G2:H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rightToLeft="1" showWhiteSpace="0" zoomScaleNormal="100" workbookViewId="0">
      <selection activeCell="C3" sqref="C3:F3"/>
    </sheetView>
  </sheetViews>
  <sheetFormatPr defaultColWidth="9" defaultRowHeight="15.6" x14ac:dyDescent="0.3"/>
  <cols>
    <col min="1" max="1" width="9" style="1"/>
    <col min="2" max="2" width="19.8984375" style="1" customWidth="1"/>
    <col min="3" max="3" width="13.5" style="1" customWidth="1"/>
    <col min="4" max="4" width="14.5" style="1" customWidth="1"/>
    <col min="5" max="5" width="11.69921875" style="1" hidden="1" customWidth="1"/>
    <col min="6" max="6" width="13.09765625" style="1" customWidth="1"/>
    <col min="7" max="8" width="9" style="1"/>
    <col min="9" max="9" width="13.8984375" style="1" customWidth="1"/>
    <col min="10" max="16384" width="9" style="1"/>
  </cols>
  <sheetData>
    <row r="1" spans="1:15" ht="16.2" thickBot="1" x14ac:dyDescent="0.35">
      <c r="H1"/>
      <c r="I1"/>
      <c r="J1"/>
      <c r="K1"/>
      <c r="L1"/>
      <c r="M1"/>
      <c r="N1"/>
      <c r="O1"/>
    </row>
    <row r="2" spans="1:15" ht="16.2" thickBot="1" x14ac:dyDescent="0.35">
      <c r="B2" s="41" t="s">
        <v>25</v>
      </c>
      <c r="C2" s="3">
        <v>1</v>
      </c>
      <c r="D2" s="3">
        <v>2</v>
      </c>
      <c r="E2" s="3">
        <v>3</v>
      </c>
      <c r="F2" s="3">
        <v>4</v>
      </c>
      <c r="H2"/>
      <c r="I2"/>
      <c r="J2"/>
      <c r="K2"/>
      <c r="L2"/>
      <c r="M2"/>
      <c r="N2"/>
      <c r="O2"/>
    </row>
    <row r="3" spans="1:15" ht="50.25" customHeight="1" thickBot="1" x14ac:dyDescent="0.35">
      <c r="B3" s="41" t="s">
        <v>0</v>
      </c>
      <c r="C3" s="65"/>
      <c r="D3" s="65"/>
      <c r="E3" s="65"/>
      <c r="F3" s="65"/>
      <c r="H3"/>
      <c r="I3"/>
      <c r="J3"/>
      <c r="K3"/>
      <c r="L3"/>
      <c r="M3"/>
      <c r="N3"/>
      <c r="O3"/>
    </row>
    <row r="4" spans="1:15" x14ac:dyDescent="0.3">
      <c r="B4" s="40" t="s">
        <v>28</v>
      </c>
      <c r="C4" s="51"/>
      <c r="D4" s="51"/>
      <c r="E4" s="51"/>
      <c r="F4" s="51"/>
      <c r="H4"/>
      <c r="I4"/>
      <c r="J4"/>
      <c r="K4"/>
      <c r="L4"/>
      <c r="M4"/>
      <c r="N4"/>
      <c r="O4"/>
    </row>
    <row r="5" spans="1:15" ht="31.2" x14ac:dyDescent="0.3">
      <c r="B5" s="45" t="s">
        <v>34</v>
      </c>
      <c r="C5" s="59">
        <v>0</v>
      </c>
      <c r="D5" s="59">
        <v>0</v>
      </c>
      <c r="E5" s="59">
        <v>0</v>
      </c>
      <c r="F5" s="59">
        <v>0</v>
      </c>
      <c r="H5"/>
      <c r="I5"/>
      <c r="J5"/>
      <c r="K5"/>
      <c r="L5"/>
      <c r="M5"/>
      <c r="N5"/>
      <c r="O5"/>
    </row>
    <row r="6" spans="1:15" ht="31.2" x14ac:dyDescent="0.3">
      <c r="B6" s="45" t="s">
        <v>35</v>
      </c>
      <c r="C6" s="59">
        <v>0</v>
      </c>
      <c r="D6" s="59">
        <v>0</v>
      </c>
      <c r="E6" s="59">
        <v>0</v>
      </c>
      <c r="F6" s="59">
        <v>0</v>
      </c>
    </row>
    <row r="7" spans="1:15" ht="46.8" x14ac:dyDescent="0.3">
      <c r="B7" s="45" t="s">
        <v>36</v>
      </c>
      <c r="C7" s="59">
        <f>C5+C6</f>
        <v>0</v>
      </c>
      <c r="D7" s="59">
        <f>D5+D6</f>
        <v>0</v>
      </c>
      <c r="E7" s="59">
        <f>E5+E6</f>
        <v>0</v>
      </c>
      <c r="F7" s="59">
        <f>F5+F6</f>
        <v>0</v>
      </c>
    </row>
    <row r="8" spans="1:15" ht="63" thickBot="1" x14ac:dyDescent="0.35">
      <c r="B8" s="45" t="s">
        <v>37</v>
      </c>
      <c r="C8" s="60">
        <f>C7*1.17</f>
        <v>0</v>
      </c>
      <c r="D8" s="60">
        <f>D7*1.17</f>
        <v>0</v>
      </c>
      <c r="E8" s="60">
        <f>E7*1.17</f>
        <v>0</v>
      </c>
      <c r="F8" s="60">
        <f>F7*1.17</f>
        <v>0</v>
      </c>
    </row>
    <row r="9" spans="1:15" ht="16.5" customHeight="1" thickBot="1" x14ac:dyDescent="0.35">
      <c r="A9"/>
      <c r="B9" s="46"/>
      <c r="C9" s="47"/>
      <c r="D9" s="47"/>
      <c r="E9" s="47"/>
      <c r="F9" s="47"/>
      <c r="G9"/>
    </row>
    <row r="10" spans="1:15" ht="16.2" thickBot="1" x14ac:dyDescent="0.35">
      <c r="B10" s="48" t="s">
        <v>39</v>
      </c>
      <c r="C10" s="4" t="e">
        <f>MIN($C$8:$F$8)/C$8*100</f>
        <v>#DIV/0!</v>
      </c>
      <c r="D10" s="4" t="e">
        <f>MIN($C$8:$F$8)/D$8*100</f>
        <v>#DIV/0!</v>
      </c>
      <c r="E10" s="4" t="e">
        <f>MIN($C$8:$F$8)/E$8*100</f>
        <v>#DIV/0!</v>
      </c>
      <c r="F10" s="4" t="e">
        <f>MIN($C$8:$F$8)/F$8*100</f>
        <v>#DIV/0!</v>
      </c>
    </row>
    <row r="11" spans="1:15" x14ac:dyDescent="0.3">
      <c r="A11" s="44">
        <v>0.4</v>
      </c>
      <c r="B11" s="48" t="s">
        <v>11</v>
      </c>
      <c r="C11" s="5">
        <f>איכות!E12</f>
        <v>0</v>
      </c>
      <c r="D11" s="5">
        <f>איכות!G12</f>
        <v>0</v>
      </c>
      <c r="E11" s="5">
        <f>איכות!I12</f>
        <v>0</v>
      </c>
      <c r="F11" s="5">
        <f>איכות!K12</f>
        <v>0</v>
      </c>
    </row>
    <row r="12" spans="1:15" ht="16.2" thickBot="1" x14ac:dyDescent="0.35">
      <c r="A12" s="44">
        <v>0.6</v>
      </c>
      <c r="B12" s="49" t="s">
        <v>12</v>
      </c>
      <c r="C12" s="6" t="e">
        <f>C10</f>
        <v>#DIV/0!</v>
      </c>
      <c r="D12" s="6" t="e">
        <f>D10</f>
        <v>#DIV/0!</v>
      </c>
      <c r="E12" s="6" t="e">
        <f>E10</f>
        <v>#DIV/0!</v>
      </c>
      <c r="F12" s="6" t="e">
        <f>F10</f>
        <v>#DIV/0!</v>
      </c>
    </row>
    <row r="13" spans="1:15" x14ac:dyDescent="0.3">
      <c r="B13" s="50" t="s">
        <v>13</v>
      </c>
      <c r="C13" s="7" t="e">
        <f>$A$11*C11+$A$12*C12</f>
        <v>#DIV/0!</v>
      </c>
      <c r="D13" s="7" t="e">
        <f>$A$11*D11+$A$12*D12</f>
        <v>#DIV/0!</v>
      </c>
      <c r="E13" s="7" t="e">
        <f>$A$11*E11+$A$12*E12</f>
        <v>#DIV/0!</v>
      </c>
      <c r="F13" s="7" t="e">
        <f>$A$11*F11+$A$12*F12</f>
        <v>#DIV/0!</v>
      </c>
    </row>
    <row r="14" spans="1:15" ht="16.2" thickBot="1" x14ac:dyDescent="0.35">
      <c r="B14" s="42" t="s">
        <v>38</v>
      </c>
      <c r="C14" s="52"/>
      <c r="D14" s="52"/>
      <c r="E14" s="52"/>
      <c r="F14" s="5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5</vt:i4>
      </vt:variant>
      <vt:variant>
        <vt:lpstr>טווחים בעלי שם</vt:lpstr>
      </vt:variant>
      <vt:variant>
        <vt:i4>10</vt:i4>
      </vt:variant>
    </vt:vector>
  </HeadingPairs>
  <TitlesOfParts>
    <vt:vector size="15" baseType="lpstr">
      <vt:lpstr>תנאי סף</vt:lpstr>
      <vt:lpstr>איכות</vt:lpstr>
      <vt:lpstr>לקוחות</vt:lpstr>
      <vt:lpstr>ראיון </vt:lpstr>
      <vt:lpstr>מחיר וסיכום</vt:lpstr>
      <vt:lpstr>'תנאי סף'!_Ref179538436</vt:lpstr>
      <vt:lpstr>'תנאי סף'!_Ref296892477</vt:lpstr>
      <vt:lpstr>'תנאי סף'!_Ref297537502</vt:lpstr>
      <vt:lpstr>'תנאי סף'!_Ref299614156</vt:lpstr>
      <vt:lpstr>'תנאי סף'!_Ref370930661</vt:lpstr>
      <vt:lpstr>'תנאי סף'!_Ref373241086</vt:lpstr>
      <vt:lpstr>'תנאי סף'!_Ref397199965</vt:lpstr>
      <vt:lpstr>איכות!_Ref475886523</vt:lpstr>
      <vt:lpstr>איכות!_Ref485829182</vt:lpstr>
      <vt:lpstr>'תנאי סף'!WPrint_Area_W</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Sarel Kadosh</cp:lastModifiedBy>
  <dcterms:created xsi:type="dcterms:W3CDTF">2014-12-29T12:32:12Z</dcterms:created>
  <dcterms:modified xsi:type="dcterms:W3CDTF">2018-11-13T11:13:29Z</dcterms:modified>
</cp:coreProperties>
</file>